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урсовик" sheetId="1" r:id="rId1"/>
  </sheets>
  <definedNames>
    <definedName name="_xlnm.Print_Area" localSheetId="0">'Курсовик'!$I$1:$EZ$1765</definedName>
  </definedNames>
  <calcPr fullCalcOnLoad="1"/>
</workbook>
</file>

<file path=xl/sharedStrings.xml><?xml version="1.0" encoding="utf-8"?>
<sst xmlns="http://schemas.openxmlformats.org/spreadsheetml/2006/main" count="18" uniqueCount="13">
  <si>
    <t xml:space="preserve">Системой электроснабжения промышленных предприятий создаются для обеспечения питания электроэнергией промышленных приемников электрической энергии, к которым относятся электродвигатели различных машин и механизмов, электрические печи, электролизные установки, аппараты и машины для электрической сварки, осветительные установки и другие промышленные приемники электроэнергии. По мере развития электропотребления усложняются и системы электроснабжения промышленных предприятий. В них включаются сети высоких напряжений, распределительные сети, а в ряде случаев и сети промышленных ТЭЦ. </t>
  </si>
  <si>
    <t>В настоящее время созданы методы расчета и проектирования цеховых сетей, выбора мощности трансформаторов, методика определения электрических нагрузок, выбора напряжений, сечений проводов и жил кабелей и т.п.</t>
  </si>
  <si>
    <t>ВВЕДЕНИЕ</t>
  </si>
  <si>
    <t>Задача электроснабжения промышленных предприятий с/х назначения возникла одновременно с широким внедрением электропривода в качестве движущей силы различных машин и механизмов и строительством электрических станций.</t>
  </si>
  <si>
    <t>Развитие и усложнение структуры систем электроснабжения, возрастающие требования к экономичности и надежности их работы в сочетании с изменяющейся структурой и характером потребителей электроэнергии, широкое внедрение устройств управления распределением и потреблением электроэнергии на базе современной вычислительной техники диктуют необходимость совершенствования промышленной энергетики: создания экономических, надежных систем электроснабжения промышленных предприятий, освещения, автоматизированных систем управления электроприводами и техническими процессами; внедрения микропроцессорных устройств.</t>
  </si>
  <si>
    <t>Системой электроснабжения вообще называют совокупность устройств для производства, передачи и распределения электрической энергии.</t>
  </si>
  <si>
    <t xml:space="preserve">           1. ЭЛЕКТРОТЕХНИЧЕСКАЯ ЧАСТЬ</t>
  </si>
  <si>
    <t>1.1. Определение электрических нагрузок цехов и предприятия</t>
  </si>
  <si>
    <t>1.1.1. Определение электрической нагрузки ремонтно-механического цеха (РМЦ)</t>
  </si>
  <si>
    <t>Расчётные нагрузки РМЦ в проекте рассчитываем методом упорядоченных диаграмм. Исходные данные и результаты расчёта приведены в приложении.</t>
  </si>
  <si>
    <t>Произведем деление электроприемников по группам и узлам с учётом характеристик электроприемников (ЭП) и их территориального расположения.</t>
  </si>
  <si>
    <r>
      <t xml:space="preserve">К первому узлу нагрузки отнесем электроприемники цеха от №1 до №15 по плану. Электроснабжение этих электроприемников осуществим от распределительного шинопровода </t>
    </r>
    <r>
      <rPr>
        <b/>
        <sz val="12"/>
        <rFont val="Calibri"/>
        <family val="2"/>
      </rPr>
      <t>Zucchini-MS-250A</t>
    </r>
    <r>
      <rPr>
        <sz val="12"/>
        <rFont val="Calibri"/>
        <family val="2"/>
      </rPr>
      <t>.</t>
    </r>
  </si>
  <si>
    <r>
      <t xml:space="preserve">Второй узел нагрузки сформируется из электроприемников с №16-25. Электроснабжение этих электроприемников осуществим от распределительного шинопровода </t>
    </r>
    <r>
      <rPr>
        <b/>
        <sz val="12"/>
        <rFont val="Calibri"/>
        <family val="2"/>
      </rPr>
      <t>Zucchini-MS-400A.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</si>
</sst>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17" applyFont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5" fillId="2" borderId="3" xfId="17" applyFont="1" applyFill="1" applyBorder="1" applyAlignment="1">
      <alignment horizontal="right"/>
      <protection/>
    </xf>
    <xf numFmtId="0" fontId="6" fillId="0" borderId="1" xfId="17" applyFont="1" applyBorder="1">
      <alignment/>
      <protection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7">
    <cellStyle name="Normal" xfId="0"/>
    <cellStyle name="Currency" xfId="15"/>
    <cellStyle name="Currency [0]" xfId="16"/>
    <cellStyle name="Обычный_Наряд, электронный бланк" xfId="17"/>
    <cellStyle name="Percent" xfId="18"/>
    <cellStyle name="Comma" xfId="19"/>
    <cellStyle name="Comma [0]" xfId="20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H1:HI62"/>
  <sheetViews>
    <sheetView tabSelected="1" view="pageBreakPreview" zoomScale="85" zoomScaleSheetLayoutView="85" workbookViewId="0" topLeftCell="A28">
      <selection activeCell="HH42" sqref="HH42"/>
    </sheetView>
  </sheetViews>
  <sheetFormatPr defaultColWidth="9.140625" defaultRowHeight="18.75" customHeight="1"/>
  <cols>
    <col min="1" max="8" width="2.421875" style="0" customWidth="1"/>
    <col min="9" max="172" width="0.5625" style="0" customWidth="1"/>
    <col min="173" max="173" width="2.7109375" style="0" customWidth="1"/>
    <col min="174" max="174" width="4.140625" style="0" customWidth="1"/>
    <col min="175" max="175" width="5.57421875" style="0" customWidth="1"/>
    <col min="176" max="176" width="5.28125" style="0" customWidth="1"/>
    <col min="177" max="177" width="4.8515625" style="0" customWidth="1"/>
    <col min="178" max="180" width="3.00390625" style="0" customWidth="1"/>
    <col min="181" max="212" width="0.5625" style="0" customWidth="1"/>
    <col min="213" max="217" width="5.421875" style="0" customWidth="1"/>
  </cols>
  <sheetData>
    <row r="1" spans="8:177" ht="18.75" customHeight="1" thickBot="1">
      <c r="H1" s="5"/>
      <c r="I1" s="13" t="s">
        <v>2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FR1" t="s">
        <v>3</v>
      </c>
      <c r="FS1" t="s">
        <v>4</v>
      </c>
      <c r="FT1" t="s">
        <v>5</v>
      </c>
      <c r="FU1" t="s">
        <v>0</v>
      </c>
    </row>
    <row r="2" spans="8:217" ht="18.75" customHeight="1" thickBot="1">
      <c r="H2" s="6"/>
      <c r="I2" s="15" t="str">
        <f aca="true" t="shared" si="0" ref="I2:I13">FT2</f>
        <v>Задача электроснабжения промышленных предприятий с/х назначения возникла 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7"/>
      <c r="FR2" s="5">
        <v>70</v>
      </c>
      <c r="FS2" s="5">
        <f>IF(SUM(FR2:FR2)&gt;LEN(FV2),LEN(FV2),FIND(" ",FV2,SUM(FR2:FR2)))</f>
        <v>73</v>
      </c>
      <c r="FT2" s="8" t="str">
        <f>MID(FV2,0+1,FU2-0)</f>
        <v>Задача электроснабжения промышленных предприятий с/х назначения возникла </v>
      </c>
      <c r="FU2" s="6">
        <f>IF(FS2&lt;LEN(FV2),FS2,LEN(FV2))</f>
        <v>73</v>
      </c>
      <c r="FV2" s="7" t="s">
        <v>3</v>
      </c>
      <c r="HE2" s="5">
        <v>70</v>
      </c>
      <c r="HF2" s="5">
        <f>IF(SUM(HE2:HE2)&gt;LEN(HI2),LEN(HI2),FIND(" ",HI2,SUM(HE2:HE2)))</f>
        <v>70</v>
      </c>
      <c r="HG2" s="8" t="str">
        <f>MID(HI2,0+1,HH2-0)</f>
        <v>Развитие и усложнение структуры систем электроснабжения, возрастающие </v>
      </c>
      <c r="HH2" s="6">
        <f>IF(HF2&lt;LEN(HI2),HF2,LEN(HI2))</f>
        <v>70</v>
      </c>
      <c r="HI2" s="7" t="s">
        <v>4</v>
      </c>
    </row>
    <row r="3" spans="8:217" ht="18.75" customHeight="1">
      <c r="H3" s="6"/>
      <c r="I3" s="11" t="str">
        <f t="shared" si="0"/>
        <v>одновременно с широким внедрением электропривода в качестве движущей силы 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2"/>
      <c r="FR3" s="5">
        <v>75</v>
      </c>
      <c r="FS3" s="5">
        <f>IF(SUM(FR2:FR3)&gt;LEN(FV2),LEN(FV2),FIND(" ",FV2,SUM(FR2:FR3)))</f>
        <v>147</v>
      </c>
      <c r="FT3" s="8" t="str">
        <f>MID(FV2,FU2+1,FU3-FU2)</f>
        <v>одновременно с широким внедрением электропривода в качестве движущей силы </v>
      </c>
      <c r="FU3" s="5">
        <f>IF(FS3&lt;LEN(FV2),FS3,LEN(FV2))</f>
        <v>147</v>
      </c>
      <c r="FV3" s="4"/>
      <c r="HE3" s="5">
        <v>75</v>
      </c>
      <c r="HF3" s="5">
        <f>IF(SUM(HE2:HE3)&gt;LEN(HI2),LEN(HI2),FIND(" ",HI2,SUM(HE2:HE3)))</f>
        <v>147</v>
      </c>
      <c r="HG3" s="8" t="str">
        <f>MID(HI2,HH2+1,HH3-HH2)</f>
        <v>требования к экономичности и надежности их работы в сочетании с изменяющейся </v>
      </c>
      <c r="HH3" s="5">
        <f>IF(HF3&lt;LEN(HI2),HF3,LEN(HI2))</f>
        <v>147</v>
      </c>
      <c r="HI3" s="4"/>
    </row>
    <row r="4" spans="8:217" ht="18.75" customHeight="1" thickBot="1">
      <c r="H4" s="6"/>
      <c r="I4" s="11" t="str">
        <f t="shared" si="0"/>
        <v>различных машин и механизмов и строительством электрических станций.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2"/>
      <c r="FR4" s="5">
        <v>75</v>
      </c>
      <c r="FS4" s="5">
        <f>IF(SUM(FR2:FR4)&gt;LEN(FV2),LEN(FV2),FIND(" ",FV2,SUM(FR2:FR4)))</f>
        <v>215</v>
      </c>
      <c r="FT4" s="8" t="str">
        <f>MID(FV2,FU3+1,FU4-FU3)</f>
        <v>различных машин и механизмов и строительством электрических станций.</v>
      </c>
      <c r="FU4" s="5">
        <f>IF(FS4&lt;LEN(FV2),FS4,LEN(FV2))</f>
        <v>215</v>
      </c>
      <c r="FV4" s="4"/>
      <c r="HE4" s="5">
        <v>75</v>
      </c>
      <c r="HF4" s="5">
        <f>IF(SUM(HE2:HE4)&gt;LEN(HI2),LEN(HI2),FIND(" ",HI2,SUM(HE2:HE4)))</f>
        <v>228</v>
      </c>
      <c r="HG4" s="8" t="str">
        <f>MID(HI2,HH3+1,HH4-HH3)</f>
        <v>структурой и характером потребителей электроэнергии, широкое внедрение устройств </v>
      </c>
      <c r="HH4" s="5">
        <f>IF(HF4&lt;LEN(HI2),HF4,LEN(HI2))</f>
        <v>228</v>
      </c>
      <c r="HI4" s="4"/>
    </row>
    <row r="5" spans="9:217" ht="18.75" customHeight="1" thickBot="1">
      <c r="I5" s="15" t="str">
        <f t="shared" si="0"/>
        <v>Развитие и усложнение структуры систем электроснабжения, возрастающие 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7"/>
      <c r="FR5" s="5">
        <v>70</v>
      </c>
      <c r="FS5" s="5">
        <f>IF(SUM(FR5:FR5)&gt;LEN(FV5),LEN(FV5),FIND(" ",FV5,SUM(FR5:FR5)))</f>
        <v>70</v>
      </c>
      <c r="FT5" s="8" t="str">
        <f>MID(FV5,0+1,FU5-0)</f>
        <v>Развитие и усложнение структуры систем электроснабжения, возрастающие </v>
      </c>
      <c r="FU5" s="6">
        <f>IF(FS5&lt;LEN(FV5),FS5,LEN(FV5))</f>
        <v>70</v>
      </c>
      <c r="FV5" s="7" t="s">
        <v>4</v>
      </c>
      <c r="HE5" s="5">
        <v>75</v>
      </c>
      <c r="HF5" s="5">
        <f>IF(SUM(HE2:HE5)&gt;LEN(HI2),LEN(HI2),FIND(" ",HI2,SUM(HE2:HE5)))</f>
        <v>304</v>
      </c>
      <c r="HG5" s="8" t="str">
        <f>MID(HI2,HH4+1,HH5-HH4)</f>
        <v>управления распределением и потреблением электроэнергии на базе современной </v>
      </c>
      <c r="HH5" s="5">
        <f>IF(HF5&lt;LEN(HI2),HF5,LEN(HI2))</f>
        <v>304</v>
      </c>
      <c r="HI5" s="4"/>
    </row>
    <row r="6" spans="8:216" ht="18.75" customHeight="1">
      <c r="H6" s="6"/>
      <c r="I6" s="11" t="str">
        <f t="shared" si="0"/>
        <v>требования к экономичности и надежности их работы в сочетании с изменяющейся 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2"/>
      <c r="FR6" s="5">
        <v>75</v>
      </c>
      <c r="FS6" s="5">
        <f>IF(SUM(FR5:FR6)&gt;LEN(FV5),LEN(FV5),FIND(" ",FV5,SUM(FR5:FR6)))</f>
        <v>147</v>
      </c>
      <c r="FT6" s="8" t="str">
        <f>MID(FV5,FU5+1,FU6-FU5)</f>
        <v>требования к экономичности и надежности их работы в сочетании с изменяющейся </v>
      </c>
      <c r="FU6" s="5">
        <f>IF(FS6&lt;LEN(FV5),FS6,LEN(FV5))</f>
        <v>147</v>
      </c>
      <c r="FV6" s="4"/>
      <c r="HE6" s="5">
        <v>75</v>
      </c>
      <c r="HF6" s="5">
        <f>IF(SUM(HE2:HE6)&gt;LEN(HI2),LEN(HI2),FIND(" ",HI2,SUM(HE2:HE6)))</f>
        <v>380</v>
      </c>
      <c r="HG6" s="8" t="str">
        <f>MID(HI2,HH5+1,HH6-HH5)</f>
        <v>вычислительной техники диктуют необходимость совершенствования промышленной </v>
      </c>
      <c r="HH6" s="5">
        <f>IF(HF6&lt;LEN(HI2),HF6,LEN(HI2))</f>
        <v>380</v>
      </c>
    </row>
    <row r="7" spans="9:216" ht="18.75" customHeight="1">
      <c r="I7" s="11" t="str">
        <f t="shared" si="0"/>
        <v>структурой и характером потребителей электроэнергии, широкое внедрение устройств 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2"/>
      <c r="FE7">
        <v>1</v>
      </c>
      <c r="FR7" s="5">
        <v>75</v>
      </c>
      <c r="FS7" s="5">
        <f>IF(SUM(FR5:FR7)&gt;LEN(FV5),LEN(FV5),FIND(" ",FV5,SUM(FR5:FR7)))</f>
        <v>228</v>
      </c>
      <c r="FT7" s="8" t="str">
        <f>MID(FV5,FU6+1,FU7-FU6)</f>
        <v>структурой и характером потребителей электроэнергии, широкое внедрение устройств </v>
      </c>
      <c r="FU7" s="5">
        <f>IF(FS7&lt;LEN(FV5),FS7,LEN(FV5))</f>
        <v>228</v>
      </c>
      <c r="FV7" s="4"/>
      <c r="HE7" s="5">
        <v>75</v>
      </c>
      <c r="HF7" s="5">
        <f>IF(SUM(HE2:HE7)&gt;LEN(HI2),LEN(HI2),FIND(" ",HI2,SUM(HE2:HE7)))</f>
        <v>449</v>
      </c>
      <c r="HG7" s="8" t="str">
        <f>MID(HI2,HH6+1,HH7-HH6)</f>
        <v>энергетики: создания экономических, надежных систем электроснабжения </v>
      </c>
      <c r="HH7" s="5">
        <f>IF(HF7&lt;LEN(HI2),HF7,LEN(HI2))</f>
        <v>449</v>
      </c>
    </row>
    <row r="8" spans="9:216" ht="18.75" customHeight="1">
      <c r="I8" s="11" t="str">
        <f t="shared" si="0"/>
        <v>управления распределением и потреблением электроэнергии на базе современной 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2"/>
      <c r="FE8">
        <v>2</v>
      </c>
      <c r="FR8" s="5">
        <v>75</v>
      </c>
      <c r="FS8" s="5">
        <f>IF(SUM(FR5:FR8)&gt;LEN(FV5),LEN(FV5),FIND(" ",FV5,SUM(FR5:FR8)))</f>
        <v>304</v>
      </c>
      <c r="FT8" s="8" t="str">
        <f>MID(FV5,FU7+1,FU8-FU7)</f>
        <v>управления распределением и потреблением электроэнергии на базе современной </v>
      </c>
      <c r="FU8" s="5">
        <f>IF(FS8&lt;LEN(FV5),FS8,LEN(FV5))</f>
        <v>304</v>
      </c>
      <c r="HE8" s="5">
        <v>75</v>
      </c>
      <c r="HF8" s="5">
        <f>IF(SUM(HE2:HE8)&gt;LEN(HI2),LEN(HI2),FIND(" ",HI2,SUM(HE2:HE8)))</f>
        <v>523</v>
      </c>
      <c r="HG8" s="8" t="str">
        <f>MID(HI2,HH7+1,HH8-HH7)</f>
        <v>промышленных предприятий, освещения, автоматизированных систем управления </v>
      </c>
      <c r="HH8" s="5">
        <f>IF(HF8&lt;LEN(HI2),HF8,LEN(HI2))</f>
        <v>523</v>
      </c>
    </row>
    <row r="9" spans="9:216" ht="18.75" customHeight="1">
      <c r="I9" s="11" t="str">
        <f t="shared" si="0"/>
        <v>вычислительной техники диктуют необходимость совершенствования промышленной 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2"/>
      <c r="FE9">
        <v>3</v>
      </c>
      <c r="FR9" s="5">
        <v>75</v>
      </c>
      <c r="FS9" s="5">
        <f>IF(SUM(FR5:FR9)&gt;LEN(FV5),LEN(FV5),FIND(" ",FV5,SUM(FR5:FR9)))</f>
        <v>380</v>
      </c>
      <c r="FT9" s="8" t="str">
        <f>MID(FV5,FU8+1,FU9-FU8)</f>
        <v>вычислительной техники диктуют необходимость совершенствования промышленной </v>
      </c>
      <c r="FU9" s="5">
        <f>IF(FS9&lt;LEN(FV5),FS9,LEN(FV5))</f>
        <v>380</v>
      </c>
      <c r="HE9" s="5">
        <v>75</v>
      </c>
      <c r="HF9" s="5">
        <f>IF(SUM(HE2:HE9)&gt;LEN(HI2),LEN(HI2),FIND(" ",HI2,SUM(HE2:HE9)))</f>
        <v>595</v>
      </c>
      <c r="HG9" s="8" t="str">
        <f>MID(HI2,HH8+1,HH9-HH8)</f>
        <v>электроприводами и техническими процессами; внедрения микропроцессорных </v>
      </c>
      <c r="HH9" s="5">
        <f>IF(HF9&lt;LEN(HI2),HF9,LEN(HI2))</f>
        <v>595</v>
      </c>
    </row>
    <row r="10" spans="9:216" ht="18.75" customHeight="1">
      <c r="I10" s="11" t="str">
        <f t="shared" si="0"/>
        <v>энергетики: создания экономических, надежных систем электроснабжения 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2"/>
      <c r="FE10">
        <v>4</v>
      </c>
      <c r="FR10" s="5">
        <v>75</v>
      </c>
      <c r="FS10" s="5">
        <f>IF(SUM(FR5:FR10)&gt;LEN(FV5),LEN(FV5),FIND(" ",FV5,SUM(FR5:FR10)))</f>
        <v>449</v>
      </c>
      <c r="FT10" s="8" t="str">
        <f>MID(FV5,FU9+1,FU10-FU9)</f>
        <v>энергетики: создания экономических, надежных систем электроснабжения </v>
      </c>
      <c r="FU10" s="5">
        <f>IF(FS10&lt;LEN(FV5),FS10,LEN(FV5))</f>
        <v>449</v>
      </c>
      <c r="HE10" s="5">
        <v>75</v>
      </c>
      <c r="HF10" s="5">
        <f>IF(SUM(HE2:HE10)&gt;LEN(HI2),LEN(HI2),FIND(" ",HI2,SUM(HE2:HE10)))</f>
        <v>605</v>
      </c>
      <c r="HG10" s="8" t="str">
        <f>MID(HI2,HH9+1,HH10-HH9)</f>
        <v>устройств.</v>
      </c>
      <c r="HH10" s="5">
        <f>IF(HF10&lt;LEN(HI2),HF10,LEN(HI2))</f>
        <v>605</v>
      </c>
    </row>
    <row r="11" spans="9:177" ht="18.75" customHeight="1">
      <c r="I11" s="11" t="str">
        <f t="shared" si="0"/>
        <v>промышленных предприятий, освещения, автоматизированных систем управления 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2"/>
      <c r="FE11">
        <v>5</v>
      </c>
      <c r="FR11" s="5">
        <v>75</v>
      </c>
      <c r="FS11" s="5">
        <f>IF(SUM(FR5:FR11)&gt;LEN(FV5),LEN(FV5),FIND(" ",FV5,SUM(FR5:FR11)))</f>
        <v>523</v>
      </c>
      <c r="FT11" s="8" t="str">
        <f>MID(FV5,FU10+1,FU11-FU10)</f>
        <v>промышленных предприятий, освещения, автоматизированных систем управления </v>
      </c>
      <c r="FU11" s="5">
        <f>IF(FS11&lt;LEN(FV5),FS11,LEN(FV5))</f>
        <v>523</v>
      </c>
    </row>
    <row r="12" spans="9:177" ht="18.75" customHeight="1">
      <c r="I12" s="11" t="str">
        <f t="shared" si="0"/>
        <v>электроприводами и техническими процессами; внедрения микропроцессорных 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2"/>
      <c r="FE12">
        <v>6</v>
      </c>
      <c r="FR12" s="5">
        <v>75</v>
      </c>
      <c r="FS12" s="5">
        <f>IF(SUM(FR5:FR12)&gt;LEN(FV5),LEN(FV5),FIND(" ",FV5,SUM(FR5:FR12)))</f>
        <v>595</v>
      </c>
      <c r="FT12" s="8" t="str">
        <f>MID(FV5,FU11+1,FU12-FU11)</f>
        <v>электроприводами и техническими процессами; внедрения микропроцессорных </v>
      </c>
      <c r="FU12" s="5">
        <f>IF(FS12&lt;LEN(FV5),FS12,LEN(FV5))</f>
        <v>595</v>
      </c>
    </row>
    <row r="13" spans="9:177" ht="18.75" customHeight="1" thickBot="1">
      <c r="I13" s="11" t="str">
        <f t="shared" si="0"/>
        <v>устройств.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2"/>
      <c r="FE13">
        <v>7</v>
      </c>
      <c r="FR13" s="5">
        <v>75</v>
      </c>
      <c r="FS13" s="5">
        <f>IF(SUM(FR5:FR13)&gt;LEN(FV5),LEN(FV5),FIND(" ",FV5,SUM(FR5:FR13)))</f>
        <v>605</v>
      </c>
      <c r="FT13" s="8" t="str">
        <f>MID(FV5,FU12+1,FU13-FU12)</f>
        <v>устройств.</v>
      </c>
      <c r="FU13" s="5">
        <f>IF(FS13&lt;LEN(FV5),FS13,LEN(FV5))</f>
        <v>605</v>
      </c>
    </row>
    <row r="14" spans="9:178" ht="18.75" customHeight="1" thickBot="1">
      <c r="I14" s="11" t="str">
        <f aca="true" t="shared" si="1" ref="I14:I22">FT14</f>
        <v>Системой электроснабжения вообще называют совокупность устройств для производства, 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2"/>
      <c r="FE14">
        <v>8</v>
      </c>
      <c r="FR14" s="5">
        <v>70</v>
      </c>
      <c r="FS14" s="5">
        <f>IF(SUM(FR14:FR14)&gt;LEN(FV14),LEN(FV14),FIND(" ",FV14,SUM(FR14:FR14)))</f>
        <v>83</v>
      </c>
      <c r="FT14" s="8" t="str">
        <f>MID(FV14,0+1,FU14-0)</f>
        <v>Системой электроснабжения вообще называют совокупность устройств для производства, </v>
      </c>
      <c r="FU14" s="6">
        <f>IF(FS14&lt;LEN(FV14),FS14,LEN(FV14))</f>
        <v>83</v>
      </c>
      <c r="FV14" s="7" t="s">
        <v>5</v>
      </c>
    </row>
    <row r="15" spans="9:178" ht="18.75" customHeight="1" thickBot="1">
      <c r="I15" s="11" t="str">
        <f t="shared" si="1"/>
        <v>передачи и распределения электрической энергии.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2"/>
      <c r="FE15">
        <v>9</v>
      </c>
      <c r="FR15" s="5">
        <v>75</v>
      </c>
      <c r="FS15" s="5">
        <f>IF(SUM(FR14:FR15)&gt;LEN(FV14),LEN(FV14),FIND(" ",FV14,SUM(FR14:FR15)))</f>
        <v>130</v>
      </c>
      <c r="FT15" s="8" t="str">
        <f>MID(FV14,FU14+1,FU15-FU14)</f>
        <v>передачи и распределения электрической энергии.</v>
      </c>
      <c r="FU15" s="5">
        <f>IF(FS15&lt;LEN(FV14),FS15,LEN(FV14))</f>
        <v>130</v>
      </c>
      <c r="FV15" s="4"/>
    </row>
    <row r="16" spans="9:178" ht="18.75" customHeight="1" thickBot="1">
      <c r="I16" s="11" t="str">
        <f t="shared" si="1"/>
        <v>Системой электроснабжения промышленных предприятий создаются для обеспечения 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2"/>
      <c r="FE16">
        <v>10</v>
      </c>
      <c r="FR16" s="5">
        <v>70</v>
      </c>
      <c r="FS16" s="5">
        <f>IF(SUM(FR16:FR16)&gt;LEN(FV16),LEN(FV16),FIND(" ",FV16,SUM(FR16:FR16)))</f>
        <v>77</v>
      </c>
      <c r="FT16" s="8" t="str">
        <f>MID(FV16,0+1,FU16-0)</f>
        <v>Системой электроснабжения промышленных предприятий создаются для обеспечения </v>
      </c>
      <c r="FU16" s="6">
        <f>IF(FS16&lt;LEN(FV16),FS16,LEN(FV16))</f>
        <v>77</v>
      </c>
      <c r="FV16" s="7" t="s">
        <v>0</v>
      </c>
    </row>
    <row r="17" spans="9:177" ht="18.75" customHeight="1">
      <c r="I17" s="11" t="str">
        <f t="shared" si="1"/>
        <v>питания электроэнергией промышленных приемников электрической энергии, 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2"/>
      <c r="FE17">
        <v>11</v>
      </c>
      <c r="FR17" s="5">
        <v>75</v>
      </c>
      <c r="FS17" s="5">
        <f>IF(SUM(FR16:FR17)&gt;LEN(FV16),LEN(FV16),FIND(" ",FV16,SUM(FR16:FR17)))</f>
        <v>148</v>
      </c>
      <c r="FT17" s="8" t="str">
        <f>MID(FV16,FU16+1,FU17-FU16)</f>
        <v>питания электроэнергией промышленных приемников электрической энергии, </v>
      </c>
      <c r="FU17" s="5">
        <f>IF(FS17&lt;LEN(FV16),FS17,LEN(FV16))</f>
        <v>148</v>
      </c>
    </row>
    <row r="18" spans="9:177" ht="18.75" customHeight="1">
      <c r="I18" s="11" t="str">
        <f t="shared" si="1"/>
        <v>к которым относятся электродвигатели различных машин и механизмов, электрические 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2"/>
      <c r="FE18">
        <v>12</v>
      </c>
      <c r="FR18" s="5">
        <v>75</v>
      </c>
      <c r="FS18" s="5">
        <f>IF(SUM(FR16:FR18)&gt;LEN(FV16),LEN(FV16),FIND(" ",FV16,SUM(FR16:FR18)))</f>
        <v>229</v>
      </c>
      <c r="FT18" s="8" t="str">
        <f>MID(FV16,FU17+1,FU18-FU17)</f>
        <v>к которым относятся электродвигатели различных машин и механизмов, электрические </v>
      </c>
      <c r="FU18" s="5">
        <f>IF(FS18&lt;LEN(FV16),FS18,LEN(FV16))</f>
        <v>229</v>
      </c>
    </row>
    <row r="19" spans="9:177" ht="18.75" customHeight="1">
      <c r="I19" s="11" t="str">
        <f t="shared" si="1"/>
        <v>печи, электролизные установки, аппараты и машины для электрической 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2"/>
      <c r="FE19">
        <v>13</v>
      </c>
      <c r="FR19" s="5">
        <v>75</v>
      </c>
      <c r="FS19" s="5">
        <f>IF(SUM(FR16:FR19)&gt;LEN(FV16),LEN(FV16),FIND(" ",FV16,SUM(FR16:FR19)))</f>
        <v>296</v>
      </c>
      <c r="FT19" s="8" t="str">
        <f>MID(FV16,FU18+1,FU19-FU18)</f>
        <v>печи, электролизные установки, аппараты и машины для электрической </v>
      </c>
      <c r="FU19" s="5">
        <f>IF(FS19&lt;LEN(FV16),FS19,LEN(FV16))</f>
        <v>296</v>
      </c>
    </row>
    <row r="20" spans="9:177" ht="18.75" customHeight="1">
      <c r="I20" s="11" t="str">
        <f t="shared" si="1"/>
        <v>сварки, осветительные установки и другие промышленные приемники электроэнергии. 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2"/>
      <c r="FE20">
        <v>1</v>
      </c>
      <c r="FR20" s="5">
        <v>75</v>
      </c>
      <c r="FS20" s="5">
        <f>IF(SUM(FR16:FR20)&gt;LEN(FV16),LEN(FV16),FIND(" ",FV16,SUM(FR16:FR20)))</f>
        <v>376</v>
      </c>
      <c r="FT20" s="8" t="str">
        <f>MID(FV16,FU19+1,FU20-FU19)</f>
        <v>сварки, осветительные установки и другие промышленные приемники электроэнергии. </v>
      </c>
      <c r="FU20" s="5">
        <f>IF(FS20&lt;LEN(FV16),FS20,LEN(FV16))</f>
        <v>376</v>
      </c>
    </row>
    <row r="21" spans="9:177" ht="18.75" customHeight="1">
      <c r="I21" s="11" t="str">
        <f t="shared" si="1"/>
        <v>По мере развития электропотребления усложняются и системы электроснабжения 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2"/>
      <c r="FE21">
        <v>1</v>
      </c>
      <c r="FR21" s="5">
        <v>75</v>
      </c>
      <c r="FS21" s="5">
        <f>IF(SUM(FR16:FR21)&gt;LEN(FV16),LEN(FV16),FIND(" ",FV16,SUM(FR16:FR21)))</f>
        <v>451</v>
      </c>
      <c r="FT21" s="8" t="str">
        <f>MID(FV16,FU20+1,FU21-FU20)</f>
        <v>По мере развития электропотребления усложняются и системы электроснабжения </v>
      </c>
      <c r="FU21" s="5">
        <f>IF(FS21&lt;LEN(FV16),FS21,LEN(FV16))</f>
        <v>451</v>
      </c>
    </row>
    <row r="22" spans="9:177" ht="18.75" customHeight="1">
      <c r="I22" s="11" t="str">
        <f t="shared" si="1"/>
        <v>промышленных предприятий. В них включаются сети высоких напряжений, распределительные 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2"/>
      <c r="FE22">
        <v>1</v>
      </c>
      <c r="FR22" s="5">
        <v>75</v>
      </c>
      <c r="FS22" s="5">
        <f>IF(SUM(FR16:FR22)&gt;LEN(FV16),LEN(FV16),FIND(" ",FV16,SUM(FR16:FR22)))</f>
        <v>537</v>
      </c>
      <c r="FT22" s="8" t="str">
        <f>MID(FV16,FU21+1,FU22-FU21)</f>
        <v>промышленных предприятий. В них включаются сети высоких напряжений, распределительные </v>
      </c>
      <c r="FU22" s="5">
        <f>IF(FS22&lt;LEN(FV16),FS22,LEN(FV16))</f>
        <v>537</v>
      </c>
    </row>
    <row r="23" spans="9:177" ht="18.75" customHeight="1" thickBot="1">
      <c r="I23" s="11" t="str">
        <f>FT23</f>
        <v>сети, а в ряде случаев и сети промышленных ТЭЦ. 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2"/>
      <c r="FE23">
        <v>1</v>
      </c>
      <c r="FR23" s="5">
        <v>75</v>
      </c>
      <c r="FS23" s="5">
        <f>IF(SUM(FR16:FR23)&gt;LEN(FV16),LEN(FV16),FIND(" ",FV16,SUM(FR16:FR23)))</f>
        <v>585</v>
      </c>
      <c r="FT23" s="8" t="str">
        <f>MID(FV16,FU22+1,FU23-FU22)</f>
        <v>сети, а в ряде случаев и сети промышленных ТЭЦ. </v>
      </c>
      <c r="FU23" s="5">
        <f>IF(FS23&lt;LEN(FV16),FS23,LEN(FV16))</f>
        <v>585</v>
      </c>
    </row>
    <row r="24" spans="9:178" ht="18.75" customHeight="1" thickBot="1">
      <c r="I24" s="11" t="str">
        <f>FT24</f>
        <v>В настоящее время созданы методы расчета и проектирования цеховых сетей, 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2"/>
      <c r="FE24">
        <v>1</v>
      </c>
      <c r="FR24" s="5">
        <v>70</v>
      </c>
      <c r="FS24" s="5">
        <f>IF(SUM(FR24:FR24)&gt;LEN(FV24),LEN(FV24),FIND(" ",FV24,SUM(FR24:FR24)))</f>
        <v>73</v>
      </c>
      <c r="FT24" s="8" t="str">
        <f>MID(FV24,0+1,FU24-0)</f>
        <v>В настоящее время созданы методы расчета и проектирования цеховых сетей, </v>
      </c>
      <c r="FU24" s="6">
        <f>IF(FS24&lt;LEN(FV24),FS24,LEN(FV24))</f>
        <v>73</v>
      </c>
      <c r="FV24" s="7" t="s">
        <v>1</v>
      </c>
    </row>
    <row r="25" spans="9:177" ht="18.75" customHeight="1">
      <c r="I25" s="11" t="str">
        <f>FT25</f>
        <v>выбора мощности трансформаторов, методика определения электрических нагрузок, 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2"/>
      <c r="FE25">
        <v>1</v>
      </c>
      <c r="FR25" s="5">
        <v>75</v>
      </c>
      <c r="FS25" s="5">
        <f>IF(SUM(FR24:FR25)&gt;LEN(FV24),LEN(FV24),FIND(" ",FV24,SUM(FR24:FR25)))</f>
        <v>151</v>
      </c>
      <c r="FT25" s="8" t="str">
        <f>MID(FV24,FU24+1,FU25-FU24)</f>
        <v>выбора мощности трансформаторов, методика определения электрических нагрузок, </v>
      </c>
      <c r="FU25" s="5">
        <f>IF(FS25&lt;LEN(FV24),FS25,LEN(FV24))</f>
        <v>151</v>
      </c>
    </row>
    <row r="26" spans="9:177" ht="18.75" customHeight="1">
      <c r="I26" s="11" t="str">
        <f>FT26</f>
        <v>выбора напряжений, сечений проводов и жил кабелей и т.п.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2"/>
      <c r="FE26">
        <v>1</v>
      </c>
      <c r="FR26" s="5">
        <v>75</v>
      </c>
      <c r="FS26" s="5">
        <f>IF(SUM(FR24:FR26)&gt;LEN(FV24),LEN(FV24),FIND(" ",FV24,SUM(FR24:FR26)))</f>
        <v>207</v>
      </c>
      <c r="FT26" s="8" t="str">
        <f>MID(FV24,FU25+1,FU26-FU25)</f>
        <v>выбора напряжений, сечений проводов и жил кабелей и т.п.</v>
      </c>
      <c r="FU26" s="5">
        <f>IF(FS26&lt;LEN(FV24),FS26,LEN(FV24))</f>
        <v>207</v>
      </c>
    </row>
    <row r="27" spans="9:177" ht="18.75" customHeight="1">
      <c r="I27" s="1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2"/>
      <c r="FE27">
        <v>1</v>
      </c>
      <c r="FR27" s="5">
        <v>75</v>
      </c>
      <c r="FS27" s="5">
        <f>IF(SUM(FR24:FR27)&gt;LEN(FV24),LEN(FV24),FIND(" ",FV24,SUM(FR24:FR27)))</f>
        <v>207</v>
      </c>
      <c r="FT27" s="8">
        <f>MID(FV24,FU26+1,FU27-FU26)</f>
      </c>
      <c r="FU27" s="5">
        <f>IF(FS27&lt;LEN(FV24),FS27,LEN(FV24))</f>
        <v>207</v>
      </c>
    </row>
    <row r="28" spans="9:161" ht="18.75" customHeight="1">
      <c r="I28" s="1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2"/>
      <c r="FE28">
        <v>1</v>
      </c>
    </row>
    <row r="29" spans="9:161" ht="18.75" customHeight="1">
      <c r="I29" s="11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2"/>
      <c r="FE29">
        <v>1</v>
      </c>
    </row>
    <row r="30" spans="9:161" ht="18.75" customHeight="1">
      <c r="I30" s="11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2"/>
      <c r="FE30">
        <v>1</v>
      </c>
    </row>
    <row r="31" spans="9:161" ht="18.75" customHeight="1">
      <c r="I31" s="1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2"/>
      <c r="FE31">
        <v>1</v>
      </c>
    </row>
    <row r="32" spans="9:161" ht="18.75" customHeight="1">
      <c r="I32" s="9" t="s">
        <v>6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FE32">
        <v>1</v>
      </c>
    </row>
    <row r="33" spans="9:161" ht="18.75" customHeight="1"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FE33">
        <v>1</v>
      </c>
    </row>
    <row r="34" spans="9:180" ht="18.75" customHeight="1">
      <c r="I34" s="9" t="s">
        <v>7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FE34">
        <v>1</v>
      </c>
      <c r="FR34">
        <f>LEN(I34)</f>
        <v>59</v>
      </c>
      <c r="FX34" s="1"/>
    </row>
    <row r="35" spans="9:174" ht="18.75" customHeight="1">
      <c r="I35" s="9" t="s">
        <v>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FE35">
        <v>1</v>
      </c>
      <c r="FR35">
        <f>LEN(I35)</f>
        <v>75</v>
      </c>
    </row>
    <row r="36" spans="9:161" ht="18.75" customHeight="1" thickBot="1"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FE36">
        <v>1</v>
      </c>
    </row>
    <row r="37" spans="9:178" ht="18.75" customHeight="1" thickBot="1">
      <c r="I37" s="9" t="str">
        <f aca="true" t="shared" si="2" ref="I37:I45">FT37</f>
        <v>Расчётные нагрузки РМЦ в проекте рассчитываем методом упорядоченных диаграмм. 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FE37">
        <v>1</v>
      </c>
      <c r="FR37" s="5">
        <v>70</v>
      </c>
      <c r="FS37" s="5">
        <f>IF(SUM(FR37:FR37)&gt;LEN(FV37),LEN(FV37),FIND(" ",FV37,SUM(FR37:FR37)))</f>
        <v>78</v>
      </c>
      <c r="FT37" s="8" t="str">
        <f>MID(FV37,0+1,FU37-0)</f>
        <v>Расчётные нагрузки РМЦ в проекте рассчитываем методом упорядоченных диаграмм. </v>
      </c>
      <c r="FU37" s="6">
        <f>IF(FS37&lt;LEN(FV37),FS37,LEN(FV37))</f>
        <v>78</v>
      </c>
      <c r="FV37" s="7" t="s">
        <v>9</v>
      </c>
    </row>
    <row r="38" spans="9:180" ht="18.75" customHeight="1">
      <c r="I38" s="9" t="str">
        <f t="shared" si="2"/>
        <v>Исходные данные и результаты расчёта приведены в приложении.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FE38">
        <v>1</v>
      </c>
      <c r="FR38" s="5">
        <v>75</v>
      </c>
      <c r="FS38" s="5">
        <f>IF(SUM(FR37:FR38)&gt;LEN(FV37),LEN(FV37),FIND(" ",FV37,SUM(FR37:FR38)))</f>
        <v>138</v>
      </c>
      <c r="FT38" s="8" t="str">
        <f>MID(FV37,FU37+1,FU38-FU37)</f>
        <v>Исходные данные и результаты расчёта приведены в приложении.</v>
      </c>
      <c r="FU38" s="5">
        <f>IF(FS38&lt;LEN(FV37),FS38,LEN(FV37))</f>
        <v>138</v>
      </c>
      <c r="FX38" s="3"/>
    </row>
    <row r="39" spans="9:180" ht="18.75" customHeight="1">
      <c r="I39" s="9" t="str">
        <f t="shared" si="2"/>
        <v>Произведем деление электроприемников по группам и узлам с учётом характеристик 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FE39">
        <v>1</v>
      </c>
      <c r="FR39" s="5">
        <v>70</v>
      </c>
      <c r="FS39" s="5">
        <f>IF(SUM(FR39:FR39)&gt;LEN(FV39),LEN(FV39),FIND(" ",FV39,SUM(FR39:FR39)))</f>
        <v>79</v>
      </c>
      <c r="FT39" s="8" t="str">
        <f>MID(FV39,0+1,FU39-0)</f>
        <v>Произведем деление электроприемников по группам и узлам с учётом характеристик </v>
      </c>
      <c r="FU39" s="6">
        <f>IF(FS39&lt;LEN(FV39),FS39,LEN(FV39))</f>
        <v>79</v>
      </c>
      <c r="FV39" s="1" t="s">
        <v>10</v>
      </c>
      <c r="FX39" s="2"/>
    </row>
    <row r="40" spans="9:177" ht="18.75" customHeight="1">
      <c r="I40" s="9" t="str">
        <f t="shared" si="2"/>
        <v>электроприемников (ЭП) и их территориального расположения.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FE40">
        <v>1</v>
      </c>
      <c r="FR40" s="5">
        <v>75</v>
      </c>
      <c r="FS40" s="5">
        <f>IF(SUM(FR39:FR40)&gt;LEN(FV39),LEN(FV39),FIND(" ",FV39,SUM(FR39:FR40)))</f>
        <v>137</v>
      </c>
      <c r="FT40" s="8" t="str">
        <f>MID(FV39,FU39+1,FU40-FU39)</f>
        <v>электроприемников (ЭП) и их территориального расположения.</v>
      </c>
      <c r="FU40" s="5">
        <f>IF(FS40&lt;LEN(FV39),FS40,LEN(FV39))</f>
        <v>137</v>
      </c>
    </row>
    <row r="41" spans="9:178" ht="18.75" customHeight="1">
      <c r="I41" s="9" t="str">
        <f t="shared" si="2"/>
        <v>К первому узлу нагрузки отнесем электроприемники цеха от №1 до №15 по 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FE41">
        <v>1</v>
      </c>
      <c r="FR41" s="5">
        <v>70</v>
      </c>
      <c r="FS41" s="5">
        <f>IF(SUM(FR41:FR41)&gt;LEN(FV41),LEN(FV41),FIND(" ",FV41,SUM(FR41:FR41)))</f>
        <v>70</v>
      </c>
      <c r="FT41" s="8" t="str">
        <f>MID(FV41,0+1,FU41-0)</f>
        <v>К первому узлу нагрузки отнесем электроприемники цеха от №1 до №15 по </v>
      </c>
      <c r="FU41" s="6">
        <f>IF(FS41&lt;LEN(FV41),FS41,LEN(FV41))</f>
        <v>70</v>
      </c>
      <c r="FV41" s="1" t="s">
        <v>11</v>
      </c>
    </row>
    <row r="42" spans="9:177" ht="18.75" customHeight="1">
      <c r="I42" s="9" t="str">
        <f t="shared" si="2"/>
        <v>плану. Электроснабжение этих электроприемников осуществим от распределительного 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FE42">
        <v>1</v>
      </c>
      <c r="FR42" s="5">
        <v>75</v>
      </c>
      <c r="FS42" s="5">
        <f>IF(SUM(FR41:FR42)&gt;LEN(FV41),LEN(FV41),FIND(" ",FV41,SUM(FR41:FR42)))</f>
        <v>150</v>
      </c>
      <c r="FT42" s="8" t="str">
        <f>MID(FV41,FU41+1,FU42-FU41)</f>
        <v>плану. Электроснабжение этих электроприемников осуществим от распределительного </v>
      </c>
      <c r="FU42" s="5">
        <f>IF(FS42&lt;LEN(FV41),FS42,LEN(FV41))</f>
        <v>150</v>
      </c>
    </row>
    <row r="43" spans="9:177" ht="18.75" customHeight="1">
      <c r="I43" s="9" t="str">
        <f t="shared" si="2"/>
        <v>шинопровода Zucchini-MS-250A.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FE43">
        <v>1</v>
      </c>
      <c r="FR43" s="5">
        <v>75</v>
      </c>
      <c r="FS43" s="5">
        <f>IF(SUM(FR41:FR43)&gt;LEN(FV41),LEN(FV41),FIND(" ",FV41,SUM(FR41:FR43)))</f>
        <v>179</v>
      </c>
      <c r="FT43" s="8" t="str">
        <f>MID(FV41,FU42+1,FU43-FU42)</f>
        <v>шинопровода Zucchini-MS-250A.</v>
      </c>
      <c r="FU43" s="5">
        <f>IF(FS43&lt;LEN(FV41),FS43,LEN(FV41))</f>
        <v>179</v>
      </c>
    </row>
    <row r="44" spans="9:178" ht="18.75" customHeight="1">
      <c r="I44" s="9" t="str">
        <f t="shared" si="2"/>
        <v>Второй узел нагрузки сформируется из электроприемников с №16-25. Электроснабжение 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FE44">
        <v>1</v>
      </c>
      <c r="FR44" s="5">
        <v>70</v>
      </c>
      <c r="FS44" s="5">
        <f>IF(SUM(FR44:FR44)&gt;LEN(FV44),LEN(FV44),FIND(" ",FV44,SUM(FR44:FR44)))</f>
        <v>82</v>
      </c>
      <c r="FT44" s="8" t="str">
        <f>MID(FV44,0+1,FU44-0)</f>
        <v>Второй узел нагрузки сформируется из электроприемников с №16-25. Электроснабжение </v>
      </c>
      <c r="FU44" s="6">
        <f>IF(FS44&lt;LEN(FV44),FS44,LEN(FV44))</f>
        <v>82</v>
      </c>
      <c r="FV44" s="1" t="s">
        <v>12</v>
      </c>
    </row>
    <row r="45" spans="9:177" ht="18.75" customHeight="1">
      <c r="I45" s="9" t="str">
        <f t="shared" si="2"/>
        <v>этих электроприемников осуществим от распределительного шинопровода 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FE45">
        <v>1</v>
      </c>
      <c r="FR45" s="5">
        <v>75</v>
      </c>
      <c r="FS45" s="5">
        <f>IF(SUM(FR44:FR45)&gt;LEN(FV44),LEN(FV44),FIND(" ",FV44,SUM(FR44:FR45)))</f>
        <v>150</v>
      </c>
      <c r="FT45" s="8" t="str">
        <f>MID(FV44,FU44+1,FU45-FU44)</f>
        <v>этих электроприемников осуществим от распределительного шинопровода </v>
      </c>
      <c r="FU45" s="5">
        <f>IF(FS45&lt;LEN(FV44),FS45,LEN(FV44))</f>
        <v>150</v>
      </c>
    </row>
    <row r="46" spans="9:177" ht="18.75" customHeight="1"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FE46">
        <v>1</v>
      </c>
      <c r="FR46" s="5">
        <v>75</v>
      </c>
      <c r="FS46" s="5">
        <f>IF(SUM(FR44:FR46)&gt;LEN(FV44),LEN(FV44),FIND(" ",FV44,SUM(FR44:FR46)))</f>
        <v>167</v>
      </c>
      <c r="FT46" s="8" t="str">
        <f>MID(FV44,FU45+1,FU46-FU45)</f>
        <v>Zucchini-MS-400A.</v>
      </c>
      <c r="FU46" s="5">
        <f>IF(FS46&lt;LEN(FV44),FS46,LEN(FV44))</f>
        <v>167</v>
      </c>
    </row>
    <row r="47" spans="9:161" ht="18.75" customHeight="1">
      <c r="I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FE47">
        <v>1</v>
      </c>
    </row>
    <row r="48" spans="9:155" ht="18.75" customHeight="1">
      <c r="I48" s="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</row>
    <row r="49" spans="9:155" ht="18.75" customHeight="1">
      <c r="I49" s="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</row>
    <row r="50" spans="9:155" ht="18.75" customHeight="1">
      <c r="I50" s="9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</row>
    <row r="51" spans="9:155" ht="18.75" customHeight="1">
      <c r="I51" s="9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</row>
    <row r="52" spans="9:155" ht="18.75" customHeight="1">
      <c r="I52" s="9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</row>
    <row r="53" spans="9:155" ht="18.75" customHeight="1">
      <c r="I53" s="9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</row>
    <row r="54" spans="9:155" ht="18.75" customHeight="1">
      <c r="I54" s="9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</row>
    <row r="55" spans="9:155" ht="18.75" customHeight="1">
      <c r="I55" s="9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</row>
    <row r="56" spans="9:155" ht="18.75" customHeight="1">
      <c r="I56" s="9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</row>
    <row r="57" spans="9:155" ht="18.75" customHeight="1">
      <c r="I57" s="9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</row>
    <row r="58" spans="9:155" ht="18.75" customHeight="1">
      <c r="I58" s="9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</row>
    <row r="59" spans="9:155" ht="18.75" customHeight="1">
      <c r="I59" s="9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</row>
    <row r="60" spans="9:155" ht="18.75" customHeight="1">
      <c r="I60" s="9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</row>
    <row r="61" spans="9:155" ht="18.75" customHeight="1">
      <c r="I61" s="9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</row>
    <row r="62" spans="9:155" ht="18.75" customHeight="1">
      <c r="I62" s="9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</row>
  </sheetData>
  <mergeCells count="62">
    <mergeCell ref="I59:EY59"/>
    <mergeCell ref="I60:EY60"/>
    <mergeCell ref="I61:EY61"/>
    <mergeCell ref="I62:EY62"/>
    <mergeCell ref="I55:EY55"/>
    <mergeCell ref="I56:EY56"/>
    <mergeCell ref="I57:EY57"/>
    <mergeCell ref="I58:EY58"/>
    <mergeCell ref="I51:EY51"/>
    <mergeCell ref="I52:EY52"/>
    <mergeCell ref="I53:EY53"/>
    <mergeCell ref="I54:EY54"/>
    <mergeCell ref="I47:EY47"/>
    <mergeCell ref="I48:EY48"/>
    <mergeCell ref="I49:EY49"/>
    <mergeCell ref="I50:EY50"/>
    <mergeCell ref="I13:EY13"/>
    <mergeCell ref="I14:EY14"/>
    <mergeCell ref="I6:EY6"/>
    <mergeCell ref="I8:EY8"/>
    <mergeCell ref="I9:EY9"/>
    <mergeCell ref="I10:EY10"/>
    <mergeCell ref="I45:EY45"/>
    <mergeCell ref="I46:EY46"/>
    <mergeCell ref="I31:EY31"/>
    <mergeCell ref="I40:EY40"/>
    <mergeCell ref="I41:EY41"/>
    <mergeCell ref="I42:EY42"/>
    <mergeCell ref="I44:EY44"/>
    <mergeCell ref="I35:EY35"/>
    <mergeCell ref="I37:EY37"/>
    <mergeCell ref="I38:EY38"/>
    <mergeCell ref="I43:EY43"/>
    <mergeCell ref="I34:EY34"/>
    <mergeCell ref="I36:EY36"/>
    <mergeCell ref="I4:EY4"/>
    <mergeCell ref="I15:EY15"/>
    <mergeCell ref="I16:EY16"/>
    <mergeCell ref="I17:EY17"/>
    <mergeCell ref="I30:EY30"/>
    <mergeCell ref="I24:EY24"/>
    <mergeCell ref="I25:EY25"/>
    <mergeCell ref="I39:EY39"/>
    <mergeCell ref="I33:EY33"/>
    <mergeCell ref="I26:EY26"/>
    <mergeCell ref="I27:EY27"/>
    <mergeCell ref="I28:EY28"/>
    <mergeCell ref="I29:EY29"/>
    <mergeCell ref="I32:EY32"/>
    <mergeCell ref="I2:EY2"/>
    <mergeCell ref="I3:EY3"/>
    <mergeCell ref="I19:EY19"/>
    <mergeCell ref="I20:EY20"/>
    <mergeCell ref="I21:EY21"/>
    <mergeCell ref="I22:EY22"/>
    <mergeCell ref="I23:EY23"/>
    <mergeCell ref="I11:EY11"/>
    <mergeCell ref="I12:EY12"/>
    <mergeCell ref="I1:EY1"/>
    <mergeCell ref="I5:EY5"/>
    <mergeCell ref="I7:EY7"/>
    <mergeCell ref="I18:EY18"/>
  </mergeCells>
  <conditionalFormatting sqref="HH3:HH10 FU6:FU13 FU15 FU17:FU23 FU25:FU27 FU38 FU40 FU42:FU43 FU45:FU46">
    <cfRule type="expression" priority="1" dxfId="0" stopIfTrue="1">
      <formula>FU2=FU3</formula>
    </cfRule>
  </conditionalFormatting>
  <printOptions/>
  <pageMargins left="1.2" right="0.61" top="0.8" bottom="0.78" header="0.21" footer="0.25"/>
  <pageSetup horizontalDpi="600" verticalDpi="600" orientation="portrait" paperSize="9" r:id="rId1"/>
  <rowBreaks count="1" manualBreakCount="1">
    <brk id="31" min="8" max="1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2012-09-21T17:30:11Z</cp:lastPrinted>
  <dcterms:created xsi:type="dcterms:W3CDTF">1996-10-08T23:32:33Z</dcterms:created>
  <dcterms:modified xsi:type="dcterms:W3CDTF">2012-09-21T17:30:29Z</dcterms:modified>
  <cp:category/>
  <cp:version/>
  <cp:contentType/>
  <cp:contentStatus/>
</cp:coreProperties>
</file>