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55" windowHeight="6660" activeTab="0"/>
  </bookViews>
  <sheets>
    <sheet name="Ведомость" sheetId="1" r:id="rId1"/>
    <sheet name="Справочни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<sst xmlns="http://schemas.openxmlformats.org/spreadsheetml/2006/main" count="35" uniqueCount="22">
  <si>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Тарифная ставка за час (руб.)</t>
  </si>
  <si>
    <t>Разряд</t>
  </si>
  <si>
    <t>№ бригады</t>
  </si>
  <si>
    <t>ФИО</t>
  </si>
  <si>
    <t>Фактич. Отработано часов</t>
  </si>
  <si>
    <t>Зарплата по тарифу</t>
  </si>
  <si>
    <t>Премия</t>
  </si>
  <si>
    <t>Всего начислено</t>
  </si>
  <si>
    <t>№1</t>
  </si>
  <si>
    <t>Иванов И.В.</t>
  </si>
  <si>
    <t>Петров С.М.</t>
  </si>
  <si>
    <t>№2</t>
  </si>
  <si>
    <t>Быков Р.К.</t>
  </si>
  <si>
    <t>Сидоров Е.Д.</t>
  </si>
  <si>
    <t>Поленов А. Т.</t>
  </si>
  <si>
    <t>Астров Г.И.</t>
  </si>
  <si>
    <t>Блинов В.Г.</t>
  </si>
  <si>
    <t>Осипов О.Г.</t>
  </si>
  <si>
    <t>Семёнов А.Г.</t>
  </si>
  <si>
    <t>Аксёнов А.Г.</t>
  </si>
  <si>
    <t>Ведомость начисления заработной платы за месяц ______________________</t>
  </si>
  <si>
    <t>Процент премии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</si>
</sst>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5E5E5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7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0" fontId="38" fillId="0" borderId="15" xfId="0" applyFont="1" applyBorder="1" applyAlignment="1">
      <alignment/>
    </xf>
    <xf numFmtId="168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2.8515625" style="0" customWidth="1"/>
    <col min="2" max="2" width="17.140625" style="0" customWidth="1"/>
    <col min="3" max="3" width="12.421875" style="0" customWidth="1"/>
    <col min="4" max="4" width="25.8515625" style="0" customWidth="1"/>
    <col min="5" max="5" width="17.140625" style="0" customWidth="1"/>
    <col min="6" max="6" width="11.8515625" style="0" customWidth="1"/>
    <col min="7" max="7" width="13.28125" style="0" customWidth="1"/>
    <col min="10" max="10" width="12.7109375" style="0" customWidth="1"/>
  </cols>
  <sheetData>
    <row r="1" spans="1:11" ht="15.75">
      <c r="A1" t="s">
        <v>20</v>
      </c>
      <c r="J1" s="10" t="s">
        <v>2</v>
      </c>
      <c r="K1" s="8" t="s">
        <v>1</v>
      </c>
    </row>
    <row r="2" spans="2:11" ht="15.75">
      <c r="B2" t="s">
        <v>21</v>
      </c>
      <c r="C2" s="9">
        <v>0.15</v>
      </c>
      <c r="J2" s="10" t="s">
        <v>8</v>
      </c>
      <c r="K2" s="8">
        <v>1</v>
      </c>
    </row>
    <row r="3" spans="10:11" ht="15.75">
      <c r="J3" s="10" t="s">
        <v>11</v>
      </c>
      <c r="K3" s="8">
        <v>2</v>
      </c>
    </row>
    <row r="4" ht="15">
      <c r="K4" s="8">
        <v>3</v>
      </c>
    </row>
    <row r="5" spans="1:7" ht="32.25" customHeight="1" thickBot="1">
      <c r="A5" s="5" t="s">
        <v>2</v>
      </c>
      <c r="B5" s="6" t="s">
        <v>3</v>
      </c>
      <c r="C5" s="6" t="s">
        <v>1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16.5" thickBot="1">
      <c r="A6" s="3" t="s">
        <v>8</v>
      </c>
      <c r="B6" s="7" t="s">
        <v>9</v>
      </c>
      <c r="C6" s="4">
        <v>3</v>
      </c>
      <c r="D6" s="4">
        <v>150</v>
      </c>
      <c r="E6" s="11">
        <f>LOOKUP(C6,Справочники!$B$2:$B$4,Справочники!$A$2:$A$4)*D6</f>
        <v>4425</v>
      </c>
      <c r="F6" s="4">
        <f>LOOKUP(C6,Справочники!$B$2:$B$4,Справочники!$A$2:$A$4)</f>
        <v>29.5</v>
      </c>
      <c r="G6" s="4"/>
    </row>
    <row r="7" spans="1:7" ht="16.5" thickBot="1">
      <c r="A7" s="3" t="s">
        <v>8</v>
      </c>
      <c r="B7" s="7" t="s">
        <v>10</v>
      </c>
      <c r="C7" s="4">
        <v>2</v>
      </c>
      <c r="D7" s="4">
        <v>50</v>
      </c>
      <c r="E7" s="11">
        <f>LOOKUP(C7,Справочники!$B$2:$B$4,Справочники!$A$2:$A$4)*D7</f>
        <v>1810.0000000000002</v>
      </c>
      <c r="F7" s="4">
        <f>LOOKUP(C7,Справочники!$B$2:$B$4,Справочники!$A$2:$A$4)</f>
        <v>36.2</v>
      </c>
      <c r="G7" s="4"/>
    </row>
    <row r="8" spans="1:7" ht="16.5" thickBot="1">
      <c r="A8" s="3" t="s">
        <v>11</v>
      </c>
      <c r="B8" s="7" t="s">
        <v>12</v>
      </c>
      <c r="C8" s="4">
        <v>2</v>
      </c>
      <c r="D8" s="4">
        <v>170</v>
      </c>
      <c r="E8" s="11">
        <f>LOOKUP(C8,Справочники!$B$2:$B$4,Справочники!$A$2:$A$4)*D8</f>
        <v>6154.000000000001</v>
      </c>
      <c r="F8" s="4">
        <f>LOOKUP(C8,Справочники!$B$2:$B$4,Справочники!$A$2:$A$4)</f>
        <v>36.2</v>
      </c>
      <c r="G8" s="4"/>
    </row>
    <row r="9" spans="1:7" ht="16.5" thickBot="1">
      <c r="A9" s="3" t="s">
        <v>11</v>
      </c>
      <c r="B9" s="7" t="s">
        <v>13</v>
      </c>
      <c r="C9" s="4">
        <v>3</v>
      </c>
      <c r="D9" s="4">
        <v>145</v>
      </c>
      <c r="E9" s="11">
        <f>LOOKUP(C9,Справочники!$B$2:$B$4,Справочники!$A$2:$A$4)*D9</f>
        <v>4277.5</v>
      </c>
      <c r="F9" s="4">
        <f>LOOKUP(C9,Справочники!$B$2:$B$4,Справочники!$A$2:$A$4)</f>
        <v>29.5</v>
      </c>
      <c r="G9" s="4"/>
    </row>
    <row r="10" spans="1:7" ht="16.5" thickBot="1">
      <c r="A10" s="3" t="s">
        <v>8</v>
      </c>
      <c r="B10" s="7" t="s">
        <v>14</v>
      </c>
      <c r="C10" s="4">
        <v>1</v>
      </c>
      <c r="D10" s="4">
        <v>175</v>
      </c>
      <c r="E10" s="11" t="e">
        <f>LOOKUP(C10,Справочники!$B$2:$B$4,Справочники!$A$2:$A$4)*D10</f>
        <v>#N/A</v>
      </c>
      <c r="F10" s="4" t="e">
        <f>LOOKUP(C10,Справочники!$B$2:$B$4,Справочники!$A$2:$A$4)</f>
        <v>#N/A</v>
      </c>
      <c r="G10" s="4"/>
    </row>
    <row r="11" spans="1:7" ht="16.5" thickBot="1">
      <c r="A11" s="3" t="s">
        <v>8</v>
      </c>
      <c r="B11" s="7" t="s">
        <v>15</v>
      </c>
      <c r="C11" s="4">
        <v>3</v>
      </c>
      <c r="D11" s="4">
        <v>80</v>
      </c>
      <c r="E11" s="11">
        <f>LOOKUP(C11,Справочники!$B$2:$B$4,Справочники!$A$2:$A$4)*D11</f>
        <v>2360</v>
      </c>
      <c r="F11" s="4">
        <f>LOOKUP(C11,Справочники!$B$2:$B$4,Справочники!$A$2:$A$4)</f>
        <v>29.5</v>
      </c>
      <c r="G11" s="4"/>
    </row>
    <row r="12" spans="1:7" ht="16.5" thickBot="1">
      <c r="A12" s="3" t="s">
        <v>11</v>
      </c>
      <c r="B12" s="7" t="s">
        <v>16</v>
      </c>
      <c r="C12" s="4">
        <v>2</v>
      </c>
      <c r="D12" s="4">
        <v>90</v>
      </c>
      <c r="E12" s="11">
        <f>LOOKUP(C12,Справочники!$B$2:$B$4,Справочники!$A$2:$A$4)*D12</f>
        <v>3258.0000000000005</v>
      </c>
      <c r="F12" s="4">
        <f>LOOKUP(C12,Справочники!$B$2:$B$4,Справочники!$A$2:$A$4)</f>
        <v>36.2</v>
      </c>
      <c r="G12" s="4"/>
    </row>
    <row r="13" spans="1:7" ht="16.5" thickBot="1">
      <c r="A13" s="3" t="s">
        <v>11</v>
      </c>
      <c r="B13" s="7" t="s">
        <v>17</v>
      </c>
      <c r="C13" s="4">
        <v>1</v>
      </c>
      <c r="D13" s="4">
        <v>185</v>
      </c>
      <c r="E13" s="11" t="e">
        <f>LOOKUP(C13,Справочники!$B$2:$B$4,Справочники!$A$2:$A$4)*D13</f>
        <v>#N/A</v>
      </c>
      <c r="F13" s="4" t="e">
        <f>LOOKUP(C13,Справочники!$B$2:$B$4,Справочники!$A$2:$A$4)</f>
        <v>#N/A</v>
      </c>
      <c r="G13" s="4"/>
    </row>
    <row r="14" spans="1:7" ht="16.5" thickBot="1">
      <c r="A14" s="3" t="s">
        <v>11</v>
      </c>
      <c r="B14" s="7" t="s">
        <v>18</v>
      </c>
      <c r="C14" s="4">
        <v>3</v>
      </c>
      <c r="D14" s="4">
        <v>182</v>
      </c>
      <c r="E14" s="11">
        <f>LOOKUP(C14,Справочники!$B$2:$B$4,Справочники!$A$2:$A$4)*D14</f>
        <v>5369</v>
      </c>
      <c r="F14" s="4">
        <f>LOOKUP(C14,Справочники!$B$2:$B$4,Справочники!$A$2:$A$4)</f>
        <v>29.5</v>
      </c>
      <c r="G14" s="4"/>
    </row>
    <row r="15" spans="1:7" ht="16.5" thickBot="1">
      <c r="A15" s="3" t="s">
        <v>8</v>
      </c>
      <c r="B15" s="7" t="s">
        <v>19</v>
      </c>
      <c r="C15" s="4">
        <v>3</v>
      </c>
      <c r="D15" s="4">
        <v>90</v>
      </c>
      <c r="E15" s="11">
        <f>LOOKUP(C15,Справочники!$B$2:$B$4,Справочники!$A$2:$A$4)*D15</f>
        <v>2655</v>
      </c>
      <c r="F15" s="4">
        <f>LOOKUP(C15,Справочники!$B$2:$B$4,Справочники!$A$2:$A$4)</f>
        <v>29.5</v>
      </c>
      <c r="G15" s="4"/>
    </row>
  </sheetData>
  <sheetProtection/>
  <dataValidations count="2">
    <dataValidation type="list" allowBlank="1" showInputMessage="1" showErrorMessage="1" sqref="A6:A15">
      <formula1>$J$2:$J$3</formula1>
    </dataValidation>
    <dataValidation type="list" allowBlank="1" showInputMessage="1" showErrorMessage="1" sqref="C6:C15">
      <formula1>$K$2:$K$4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21.140625" style="0" customWidth="1"/>
    <col min="2" max="2" width="14.7109375" style="0" customWidth="1"/>
  </cols>
  <sheetData>
    <row r="1" spans="1:2" ht="33.75" customHeight="1" thickBot="1">
      <c r="A1" s="1" t="s">
        <v>0</v>
      </c>
      <c r="B1" s="2" t="s">
        <v>1</v>
      </c>
    </row>
    <row r="2" spans="1:2" ht="16.5" thickBot="1">
      <c r="A2" s="3">
        <v>45.8</v>
      </c>
      <c r="B2" s="4">
        <v>3</v>
      </c>
    </row>
    <row r="3" spans="1:2" ht="16.5" thickBot="1">
      <c r="A3" s="3">
        <v>36.2</v>
      </c>
      <c r="B3" s="4">
        <v>2</v>
      </c>
    </row>
    <row r="4" spans="1:2" ht="16.5" thickBot="1">
      <c r="A4" s="3">
        <v>29.5</v>
      </c>
      <c r="B4" s="4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Yura</cp:lastModifiedBy>
  <dcterms:created xsi:type="dcterms:W3CDTF">2012-12-25T08:16:20Z</dcterms:created>
  <dcterms:modified xsi:type="dcterms:W3CDTF">2012-12-25T10:40:31Z</dcterms:modified>
  <cp:category/>
  <cp:version/>
  <cp:contentType/>
  <cp:contentStatus/>
</cp:coreProperties>
</file>