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535" windowHeight="420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К">'Лист1'!$AK$52</definedName>
  </definedNames>
  <calcPr fullCalcOnLoad="1"/>
</workbook>
</file>

<file path=xl/sharedStrings.xml><?xml version="1.0" encoding="utf-8"?>
<sst xmlns="http://schemas.openxmlformats.org/spreadsheetml/2006/main" count="536" uniqueCount="152">
  <si>
    <r>
      <t xml:space="preserve">Предприятие, организация </t>
    </r>
    <r>
      <rPr>
        <b/>
        <sz val="12"/>
        <rFont val="Arial Cyr"/>
        <family val="2"/>
      </rPr>
      <t xml:space="preserve">УП "Брестдоркомплект" </t>
    </r>
  </si>
  <si>
    <t>№№</t>
  </si>
  <si>
    <t>п/п</t>
  </si>
  <si>
    <t>из них</t>
  </si>
  <si>
    <t>"УТВЕРЖДАЮ"</t>
  </si>
  <si>
    <t xml:space="preserve">Директор УП "Брестдоркомплект" </t>
  </si>
  <si>
    <t>Ушкарь</t>
  </si>
  <si>
    <t>Вадим</t>
  </si>
  <si>
    <t>Владимирович</t>
  </si>
  <si>
    <t xml:space="preserve">Михалюк </t>
  </si>
  <si>
    <t>Владимир</t>
  </si>
  <si>
    <t>Ильич</t>
  </si>
  <si>
    <t>Левчук</t>
  </si>
  <si>
    <t>Валерий</t>
  </si>
  <si>
    <t>Петрович</t>
  </si>
  <si>
    <t xml:space="preserve">Ракуть </t>
  </si>
  <si>
    <t>Николаевич</t>
  </si>
  <si>
    <t xml:space="preserve">Базюк </t>
  </si>
  <si>
    <t>Виктор</t>
  </si>
  <si>
    <t>Степанович</t>
  </si>
  <si>
    <t xml:space="preserve">Панасюк </t>
  </si>
  <si>
    <t>Иванович</t>
  </si>
  <si>
    <t>Капитан</t>
  </si>
  <si>
    <t>Александр</t>
  </si>
  <si>
    <t>Арсеньевич</t>
  </si>
  <si>
    <t>Коновалюк</t>
  </si>
  <si>
    <t>Васильевич</t>
  </si>
  <si>
    <t xml:space="preserve">Квир </t>
  </si>
  <si>
    <t>Григорий</t>
  </si>
  <si>
    <t>Григорьевич</t>
  </si>
  <si>
    <t>Колпачук</t>
  </si>
  <si>
    <t>Леонидович</t>
  </si>
  <si>
    <t>ПОЛУПРИЦЕП</t>
  </si>
  <si>
    <t>Петр</t>
  </si>
  <si>
    <t xml:space="preserve">ПОДВИЖНОЙ </t>
  </si>
  <si>
    <t>СОСТАВ</t>
  </si>
  <si>
    <t>Евтухович</t>
  </si>
  <si>
    <t xml:space="preserve">Сергей </t>
  </si>
  <si>
    <t>Транспортный участок</t>
  </si>
  <si>
    <t>Количество отгулов на 01.10.2011</t>
  </si>
  <si>
    <t>ФАКТ. РАБОТ</t>
  </si>
  <si>
    <t>КОМАНДИРОВКИ</t>
  </si>
  <si>
    <t>ОЧЕРЕДН. ОТПУСК</t>
  </si>
  <si>
    <t>БОЛЕЗНЬ</t>
  </si>
  <si>
    <t>ПР.НЕЯВК.РАЗР.ЗАК.</t>
  </si>
  <si>
    <t>С РАЗРЕШ. АДМИН.</t>
  </si>
  <si>
    <t>УЧЕБА "У"</t>
  </si>
  <si>
    <t>ПРОГУЛ</t>
  </si>
  <si>
    <t>ВЫХ.И ПРАЗДН. ДНИ</t>
  </si>
  <si>
    <t>ЧАСТ. ПРОСТОИ</t>
  </si>
  <si>
    <t>ОПАЗД. УХОД</t>
  </si>
  <si>
    <t>ВСЕГО</t>
  </si>
  <si>
    <t>СВЕРХУРОЧН.</t>
  </si>
  <si>
    <t>НОЧНЫЕ</t>
  </si>
  <si>
    <t>ОТРАБ.ЧАС</t>
  </si>
  <si>
    <t>НЕДОРАБ. ЧАС</t>
  </si>
  <si>
    <t>ДНИ НЕЯВКИ</t>
  </si>
  <si>
    <t>ДНИ ЯВКИ</t>
  </si>
  <si>
    <t>ЧИСЛА МЕСЯЦА</t>
  </si>
  <si>
    <t>К</t>
  </si>
  <si>
    <t>Р</t>
  </si>
  <si>
    <t>О</t>
  </si>
  <si>
    <t>к/э</t>
  </si>
  <si>
    <t>РЕМОНТ</t>
  </si>
  <si>
    <t>ОТПУСК ЗА СВОЙ СЧЕТ</t>
  </si>
  <si>
    <t>В</t>
  </si>
  <si>
    <t>П/прицеп-с/свал</t>
  </si>
  <si>
    <t>П/прицеп-Площ.</t>
  </si>
  <si>
    <t>П/прицеп-Борт.</t>
  </si>
  <si>
    <t>П/прицеп-Битум.</t>
  </si>
  <si>
    <t>Б</t>
  </si>
  <si>
    <t>А</t>
  </si>
  <si>
    <t>4/4р</t>
  </si>
  <si>
    <t>У</t>
  </si>
  <si>
    <t>отпуск</t>
  </si>
  <si>
    <t>выходной</t>
  </si>
  <si>
    <t>болезнь</t>
  </si>
  <si>
    <t>за свой счет</t>
  </si>
  <si>
    <t>командировка</t>
  </si>
  <si>
    <t>4 часа по путевке и 4 часа ремонт</t>
  </si>
  <si>
    <t>ремонт</t>
  </si>
  <si>
    <t>учеба</t>
  </si>
  <si>
    <t>составил:                                                                                     механик А.И. Матейчук</t>
  </si>
  <si>
    <t>Легковая</t>
  </si>
  <si>
    <t>Седельный тягач</t>
  </si>
  <si>
    <t>2007 г.</t>
  </si>
  <si>
    <t>Михалюк В.И.</t>
  </si>
  <si>
    <t>Левчук В.П.</t>
  </si>
  <si>
    <t>2008 г.</t>
  </si>
  <si>
    <t>Ракуть П.Н.</t>
  </si>
  <si>
    <t>Ушкарь В.В.</t>
  </si>
  <si>
    <t>2009 г.</t>
  </si>
  <si>
    <t>Базюк В.С.</t>
  </si>
  <si>
    <t>2002 г.</t>
  </si>
  <si>
    <t>2001 г.</t>
  </si>
  <si>
    <t>1995 г.</t>
  </si>
  <si>
    <t>Грузовик борт.</t>
  </si>
  <si>
    <t>2000 г.</t>
  </si>
  <si>
    <t>Евтухович С.Н.</t>
  </si>
  <si>
    <t>Фургон грузопасс.</t>
  </si>
  <si>
    <t>Коновалюк В.В.</t>
  </si>
  <si>
    <t>2010 г.</t>
  </si>
  <si>
    <t>Панасюк В.В.</t>
  </si>
  <si>
    <t>Капитан А.А.</t>
  </si>
  <si>
    <t>Микроавтобус</t>
  </si>
  <si>
    <t>2005 г.</t>
  </si>
  <si>
    <t>Колпачук А.Л.</t>
  </si>
  <si>
    <t>Спец.техника</t>
  </si>
  <si>
    <t>Боб Кэт S185</t>
  </si>
  <si>
    <t>КвирГ.Г.</t>
  </si>
  <si>
    <t>МАЗ-9397 (3181 АМ)</t>
  </si>
  <si>
    <t>МАЗ-642205 (АА 7395-1)</t>
  </si>
  <si>
    <t>МАЗ-642205 (АА 7397-1)</t>
  </si>
  <si>
    <t>МАЗ-6422А8 (АА 8706-1)</t>
  </si>
  <si>
    <t>МАЗ-6422А5 (АВ 4367-1)</t>
  </si>
  <si>
    <t>МАЗ-6422А5 (АЕ 0603-1)</t>
  </si>
  <si>
    <t>МАЗ-9506 (1291 СМ)</t>
  </si>
  <si>
    <t>МАЗ-9506 (А2012А)</t>
  </si>
  <si>
    <t>МАЗ-9506 (А 8386 А-1)</t>
  </si>
  <si>
    <t>САТ-118А  (А 8342 А-1)</t>
  </si>
  <si>
    <t>АПС 554424 (А 8508 А-1)</t>
  </si>
  <si>
    <t>ЭРМЗ-96411 (2613 ЕВ)</t>
  </si>
  <si>
    <t>МАЗ-938660 (А 6274 А-1)</t>
  </si>
  <si>
    <t>МАЗ-938660 (А 6437 А-1)</t>
  </si>
  <si>
    <t>МАЗ-437040 (АС 3199)</t>
  </si>
  <si>
    <t>ГАЗ-2705 (АВ 2441-1)</t>
  </si>
  <si>
    <t>ГАЗ-2705 (АЕ 2233-1)</t>
  </si>
  <si>
    <t>Грейт волл вингл (АВ 4368-1)</t>
  </si>
  <si>
    <t>Фолькс.  карав. Т5 (АВ 3125-1)</t>
  </si>
  <si>
    <t>ГАЗ-31105 (0024 АР-1)</t>
  </si>
  <si>
    <t>Фолькс.  Джетта (8100 ВI-1)</t>
  </si>
  <si>
    <t>ВАЗ-2110 (7522 АН-1)</t>
  </si>
  <si>
    <t>командировка с экспедированием груза</t>
  </si>
  <si>
    <t>рабочие часы</t>
  </si>
  <si>
    <t>МАЗ-642205 АА 7397-1</t>
  </si>
  <si>
    <t xml:space="preserve">МАЗ-9397 (3181 АМ) </t>
  </si>
  <si>
    <t>МАЗ-6422А8 АА8706-1</t>
  </si>
  <si>
    <t>МАЗ-6422А5 АВ4367-1</t>
  </si>
  <si>
    <t>МАЗ-9506 (А 2012 А)</t>
  </si>
  <si>
    <t>МАЗ-6422A5 AE0603-1</t>
  </si>
  <si>
    <t>Грейт волл вингл АВ4368-1</t>
  </si>
  <si>
    <t>ГАЗ-2705 АВ2233-1</t>
  </si>
  <si>
    <t xml:space="preserve">    </t>
  </si>
  <si>
    <t>ВАЗ-21101 7522 АН-1</t>
  </si>
  <si>
    <t>ГАЗ-2705 АВ 2441-1</t>
  </si>
  <si>
    <t>МАЗ-437040 АС3199</t>
  </si>
  <si>
    <t>BOBCAT S185</t>
  </si>
  <si>
    <t>Ф. И. О.</t>
  </si>
  <si>
    <t>8/э</t>
  </si>
  <si>
    <t>с экспедированием груза</t>
  </si>
  <si>
    <t>ТАБЕЛЬ УЧЕТА РАБОЧЕГО ВРЕМЕНИ ЗА ДЕКАБРЬ 2011 г.</t>
  </si>
  <si>
    <t>__________________В.C. Кунасюк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</si>
</sst>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4.5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3"/>
      <name val="Times New Roman"/>
      <family val="1"/>
    </font>
    <font>
      <b/>
      <sz val="11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14"/>
      <color indexed="5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textRotation="90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2" fillId="0" borderId="2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4" fillId="0" borderId="20" xfId="0" applyFont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 textRotation="90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10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35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5" fillId="0" borderId="32" xfId="0" applyFont="1" applyFill="1" applyBorder="1" applyAlignment="1">
      <alignment/>
    </xf>
    <xf numFmtId="2" fontId="15" fillId="0" borderId="38" xfId="0" applyNumberFormat="1" applyFont="1" applyBorder="1" applyAlignment="1">
      <alignment vertical="top" wrapText="1"/>
    </xf>
    <xf numFmtId="0" fontId="15" fillId="0" borderId="28" xfId="0" applyFont="1" applyFill="1" applyBorder="1" applyAlignment="1">
      <alignment/>
    </xf>
    <xf numFmtId="2" fontId="15" fillId="0" borderId="29" xfId="0" applyNumberFormat="1" applyFont="1" applyBorder="1" applyAlignment="1">
      <alignment vertical="top" wrapText="1"/>
    </xf>
    <xf numFmtId="0" fontId="15" fillId="0" borderId="39" xfId="0" applyFont="1" applyFill="1" applyBorder="1" applyAlignment="1">
      <alignment/>
    </xf>
    <xf numFmtId="2" fontId="15" fillId="0" borderId="37" xfId="0" applyNumberFormat="1" applyFont="1" applyBorder="1" applyAlignment="1">
      <alignment vertical="top" wrapText="1"/>
    </xf>
    <xf numFmtId="0" fontId="15" fillId="0" borderId="18" xfId="0" applyFont="1" applyFill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41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42" xfId="0" applyFont="1" applyBorder="1" applyAlignment="1">
      <alignment vertical="top" wrapText="1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 vertical="top" wrapText="1"/>
    </xf>
    <xf numFmtId="0" fontId="15" fillId="0" borderId="26" xfId="0" applyFont="1" applyFill="1" applyBorder="1" applyAlignment="1">
      <alignment/>
    </xf>
    <xf numFmtId="0" fontId="15" fillId="0" borderId="27" xfId="0" applyFont="1" applyBorder="1" applyAlignment="1">
      <alignment vertical="top" wrapText="1"/>
    </xf>
    <xf numFmtId="0" fontId="15" fillId="0" borderId="39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43" xfId="0" applyFont="1" applyFill="1" applyBorder="1" applyAlignment="1">
      <alignment/>
    </xf>
    <xf numFmtId="0" fontId="15" fillId="0" borderId="38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0" fontId="15" fillId="0" borderId="44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46" xfId="0" applyFont="1" applyBorder="1" applyAlignment="1">
      <alignment vertical="top" wrapText="1"/>
    </xf>
    <xf numFmtId="0" fontId="15" fillId="0" borderId="38" xfId="0" applyFont="1" applyFill="1" applyBorder="1" applyAlignment="1">
      <alignment/>
    </xf>
    <xf numFmtId="0" fontId="15" fillId="0" borderId="32" xfId="0" applyFont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12" xfId="0" applyFont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Fill="1" applyBorder="1" applyAlignment="1">
      <alignment/>
    </xf>
    <xf numFmtId="0" fontId="3" fillId="36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5" fillId="36" borderId="0" xfId="27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34" borderId="26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17" fillId="36" borderId="40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6" borderId="53" xfId="0" applyFont="1" applyFill="1" applyBorder="1" applyAlignment="1">
      <alignment horizontal="center" vertical="center"/>
    </xf>
    <xf numFmtId="0" fontId="17" fillId="36" borderId="63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7" fillId="36" borderId="49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6" borderId="34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4" borderId="20" xfId="0" applyNumberFormat="1" applyFont="1" applyFill="1" applyBorder="1" applyAlignment="1">
      <alignment horizontal="center"/>
    </xf>
    <xf numFmtId="0" fontId="17" fillId="34" borderId="20" xfId="0" applyNumberFormat="1" applyFont="1" applyFill="1" applyBorder="1" applyAlignment="1">
      <alignment horizontal="center" vertical="center"/>
    </xf>
    <xf numFmtId="0" fontId="17" fillId="36" borderId="20" xfId="0" applyNumberFormat="1" applyFont="1" applyFill="1" applyBorder="1" applyAlignment="1">
      <alignment horizontal="center" vertical="center"/>
    </xf>
    <xf numFmtId="0" fontId="55" fillId="36" borderId="20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64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/>
    </xf>
    <xf numFmtId="0" fontId="17" fillId="36" borderId="54" xfId="0" applyFont="1" applyFill="1" applyBorder="1" applyAlignment="1">
      <alignment horizontal="center" vertical="center"/>
    </xf>
    <xf numFmtId="0" fontId="17" fillId="34" borderId="10" xfId="0" applyNumberFormat="1" applyFont="1" applyFill="1" applyBorder="1" applyAlignment="1">
      <alignment horizontal="center"/>
    </xf>
    <xf numFmtId="0" fontId="17" fillId="34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/>
    </xf>
    <xf numFmtId="0" fontId="55" fillId="36" borderId="10" xfId="0" applyNumberFormat="1" applyFont="1" applyFill="1" applyBorder="1" applyAlignment="1">
      <alignment horizontal="center"/>
    </xf>
    <xf numFmtId="0" fontId="17" fillId="36" borderId="39" xfId="0" applyFont="1" applyFill="1" applyBorder="1" applyAlignment="1">
      <alignment horizontal="center" vertical="center"/>
    </xf>
    <xf numFmtId="0" fontId="17" fillId="34" borderId="53" xfId="0" applyNumberFormat="1" applyFont="1" applyFill="1" applyBorder="1" applyAlignment="1">
      <alignment horizontal="center" vertical="center"/>
    </xf>
    <xf numFmtId="0" fontId="55" fillId="36" borderId="53" xfId="0" applyNumberFormat="1" applyFont="1" applyFill="1" applyBorder="1" applyAlignment="1">
      <alignment horizontal="center"/>
    </xf>
    <xf numFmtId="0" fontId="17" fillId="36" borderId="53" xfId="0" applyNumberFormat="1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 vertical="center"/>
    </xf>
    <xf numFmtId="0" fontId="17" fillId="36" borderId="51" xfId="0" applyFont="1" applyFill="1" applyBorder="1" applyAlignment="1">
      <alignment horizontal="center" vertical="center"/>
    </xf>
    <xf numFmtId="0" fontId="17" fillId="36" borderId="57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11" xfId="0" applyNumberFormat="1" applyFont="1" applyFill="1" applyBorder="1" applyAlignment="1">
      <alignment horizontal="center"/>
    </xf>
    <xf numFmtId="0" fontId="17" fillId="36" borderId="12" xfId="0" applyNumberFormat="1" applyFont="1" applyFill="1" applyBorder="1" applyAlignment="1">
      <alignment horizontal="center" vertical="center" wrapText="1"/>
    </xf>
    <xf numFmtId="0" fontId="17" fillId="34" borderId="12" xfId="0" applyNumberFormat="1" applyFont="1" applyFill="1" applyBorder="1" applyAlignment="1">
      <alignment horizontal="center" vertical="center"/>
    </xf>
    <xf numFmtId="0" fontId="17" fillId="36" borderId="12" xfId="0" applyNumberFormat="1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17" fillId="36" borderId="53" xfId="0" applyNumberFormat="1" applyFont="1" applyFill="1" applyBorder="1" applyAlignment="1">
      <alignment horizontal="center" vertical="center"/>
    </xf>
    <xf numFmtId="0" fontId="17" fillId="34" borderId="53" xfId="0" applyNumberFormat="1" applyFont="1" applyFill="1" applyBorder="1" applyAlignment="1">
      <alignment horizontal="center"/>
    </xf>
    <xf numFmtId="0" fontId="17" fillId="36" borderId="32" xfId="0" applyFont="1" applyFill="1" applyBorder="1" applyAlignment="1">
      <alignment horizontal="center" vertical="center"/>
    </xf>
    <xf numFmtId="0" fontId="17" fillId="36" borderId="28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center" vertical="top" wrapText="1"/>
    </xf>
    <xf numFmtId="0" fontId="17" fillId="36" borderId="34" xfId="0" applyNumberFormat="1" applyFont="1" applyFill="1" applyBorder="1" applyAlignment="1">
      <alignment horizontal="center"/>
    </xf>
    <xf numFmtId="0" fontId="17" fillId="34" borderId="34" xfId="0" applyNumberFormat="1" applyFont="1" applyFill="1" applyBorder="1" applyAlignment="1">
      <alignment horizontal="center"/>
    </xf>
    <xf numFmtId="0" fontId="17" fillId="36" borderId="34" xfId="0" applyNumberFormat="1" applyFont="1" applyFill="1" applyBorder="1" applyAlignment="1">
      <alignment horizontal="left" textRotation="90"/>
    </xf>
    <xf numFmtId="0" fontId="17" fillId="36" borderId="56" xfId="0" applyFont="1" applyFill="1" applyBorder="1" applyAlignment="1">
      <alignment horizontal="center" vertical="center"/>
    </xf>
    <xf numFmtId="0" fontId="17" fillId="36" borderId="12" xfId="0" applyNumberFormat="1" applyFont="1" applyFill="1" applyBorder="1" applyAlignment="1">
      <alignment horizontal="center"/>
    </xf>
    <xf numFmtId="0" fontId="17" fillId="34" borderId="12" xfId="0" applyNumberFormat="1" applyFont="1" applyFill="1" applyBorder="1" applyAlignment="1">
      <alignment horizontal="center"/>
    </xf>
    <xf numFmtId="0" fontId="17" fillId="34" borderId="49" xfId="0" applyNumberFormat="1" applyFont="1" applyFill="1" applyBorder="1" applyAlignment="1">
      <alignment horizontal="center" vertical="center"/>
    </xf>
    <xf numFmtId="0" fontId="17" fillId="36" borderId="34" xfId="0" applyNumberFormat="1" applyFont="1" applyFill="1" applyBorder="1" applyAlignment="1">
      <alignment horizontal="center" vertical="center"/>
    </xf>
    <xf numFmtId="0" fontId="17" fillId="36" borderId="28" xfId="0" applyNumberFormat="1" applyFont="1" applyFill="1" applyBorder="1" applyAlignment="1">
      <alignment horizontal="center" vertical="center"/>
    </xf>
    <xf numFmtId="0" fontId="17" fillId="36" borderId="39" xfId="0" applyNumberFormat="1" applyFont="1" applyFill="1" applyBorder="1" applyAlignment="1">
      <alignment horizontal="center"/>
    </xf>
    <xf numFmtId="0" fontId="17" fillId="36" borderId="32" xfId="0" applyNumberFormat="1" applyFont="1" applyFill="1" applyBorder="1" applyAlignment="1">
      <alignment horizontal="center" vertical="center"/>
    </xf>
    <xf numFmtId="0" fontId="17" fillId="36" borderId="49" xfId="0" applyNumberFormat="1" applyFont="1" applyFill="1" applyBorder="1" applyAlignment="1">
      <alignment horizontal="center" vertical="center"/>
    </xf>
    <xf numFmtId="0" fontId="17" fillId="36" borderId="33" xfId="0" applyNumberFormat="1" applyFont="1" applyFill="1" applyBorder="1" applyAlignment="1">
      <alignment horizontal="center"/>
    </xf>
    <xf numFmtId="0" fontId="17" fillId="36" borderId="51" xfId="0" applyNumberFormat="1" applyFont="1" applyFill="1" applyBorder="1" applyAlignment="1">
      <alignment horizontal="center"/>
    </xf>
    <xf numFmtId="0" fontId="55" fillId="34" borderId="53" xfId="0" applyNumberFormat="1" applyFont="1" applyFill="1" applyBorder="1" applyAlignment="1">
      <alignment horizontal="center"/>
    </xf>
    <xf numFmtId="0" fontId="15" fillId="0" borderId="54" xfId="0" applyFont="1" applyBorder="1" applyAlignment="1">
      <alignment/>
    </xf>
    <xf numFmtId="0" fontId="15" fillId="0" borderId="44" xfId="0" applyFont="1" applyBorder="1" applyAlignment="1">
      <alignment vertical="top" wrapText="1"/>
    </xf>
    <xf numFmtId="0" fontId="17" fillId="36" borderId="54" xfId="0" applyNumberFormat="1" applyFont="1" applyFill="1" applyBorder="1" applyAlignment="1">
      <alignment horizontal="center"/>
    </xf>
    <xf numFmtId="0" fontId="17" fillId="36" borderId="10" xfId="0" applyNumberFormat="1" applyFont="1" applyFill="1" applyBorder="1" applyAlignment="1">
      <alignment horizontal="center" vertical="top" wrapText="1"/>
    </xf>
    <xf numFmtId="0" fontId="15" fillId="0" borderId="54" xfId="0" applyFont="1" applyFill="1" applyBorder="1" applyAlignment="1">
      <alignment/>
    </xf>
    <xf numFmtId="2" fontId="15" fillId="0" borderId="44" xfId="0" applyNumberFormat="1" applyFont="1" applyBorder="1" applyAlignment="1">
      <alignment vertical="top" wrapText="1"/>
    </xf>
    <xf numFmtId="0" fontId="17" fillId="34" borderId="32" xfId="0" applyFont="1" applyFill="1" applyBorder="1" applyAlignment="1">
      <alignment horizontal="center" vertical="center"/>
    </xf>
    <xf numFmtId="0" fontId="17" fillId="36" borderId="49" xfId="0" applyNumberFormat="1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5" fillId="0" borderId="57" xfId="0" applyFont="1" applyBorder="1" applyAlignment="1">
      <alignment/>
    </xf>
    <xf numFmtId="0" fontId="17" fillId="34" borderId="44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7" fillId="14" borderId="49" xfId="0" applyFont="1" applyFill="1" applyBorder="1" applyAlignment="1">
      <alignment horizontal="center" vertical="center"/>
    </xf>
    <xf numFmtId="0" fontId="17" fillId="14" borderId="20" xfId="0" applyNumberFormat="1" applyFont="1" applyFill="1" applyBorder="1" applyAlignment="1">
      <alignment horizontal="center" vertical="center"/>
    </xf>
    <xf numFmtId="0" fontId="17" fillId="14" borderId="53" xfId="0" applyNumberFormat="1" applyFont="1" applyFill="1" applyBorder="1" applyAlignment="1">
      <alignment horizontal="center" vertical="center"/>
    </xf>
    <xf numFmtId="0" fontId="17" fillId="14" borderId="20" xfId="0" applyNumberFormat="1" applyFont="1" applyFill="1" applyBorder="1" applyAlignment="1">
      <alignment horizontal="center"/>
    </xf>
    <xf numFmtId="0" fontId="17" fillId="14" borderId="51" xfId="0" applyFont="1" applyFill="1" applyBorder="1" applyAlignment="1">
      <alignment horizontal="center" vertical="center"/>
    </xf>
    <xf numFmtId="0" fontId="17" fillId="36" borderId="26" xfId="0" applyNumberFormat="1" applyFont="1" applyFill="1" applyBorder="1" applyAlignment="1">
      <alignment horizontal="center"/>
    </xf>
    <xf numFmtId="0" fontId="17" fillId="36" borderId="35" xfId="0" applyFont="1" applyFill="1" applyBorder="1" applyAlignment="1">
      <alignment horizontal="center" vertical="center"/>
    </xf>
    <xf numFmtId="0" fontId="16" fillId="15" borderId="34" xfId="0" applyFont="1" applyFill="1" applyBorder="1" applyAlignment="1">
      <alignment horizontal="center"/>
    </xf>
    <xf numFmtId="0" fontId="16" fillId="15" borderId="51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36" borderId="34" xfId="0" applyNumberFormat="1" applyFont="1" applyFill="1" applyBorder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/>
    </xf>
    <xf numFmtId="0" fontId="11" fillId="36" borderId="51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51" xfId="0" applyBorder="1" applyAlignment="1">
      <alignment/>
    </xf>
    <xf numFmtId="0" fontId="3" fillId="0" borderId="0" xfId="0" applyFont="1" applyAlignment="1">
      <alignment horizontal="left" vertical="center"/>
    </xf>
    <xf numFmtId="0" fontId="0" fillId="15" borderId="42" xfId="0" applyFill="1" applyBorder="1" applyAlignment="1">
      <alignment horizontal="center"/>
    </xf>
    <xf numFmtId="0" fontId="0" fillId="15" borderId="46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5" fillId="36" borderId="64" xfId="27" applyFont="1" applyFill="1" applyBorder="1" applyAlignment="1">
      <alignment horizontal="center"/>
    </xf>
    <xf numFmtId="0" fontId="35" fillId="36" borderId="15" xfId="27" applyFont="1" applyFill="1" applyBorder="1" applyAlignment="1">
      <alignment horizontal="center"/>
    </xf>
    <xf numFmtId="0" fontId="35" fillId="36" borderId="13" xfId="27" applyFont="1" applyFill="1" applyBorder="1" applyAlignment="1">
      <alignment horizontal="center"/>
    </xf>
    <xf numFmtId="0" fontId="35" fillId="36" borderId="17" xfId="27" applyFont="1" applyFill="1" applyBorder="1" applyAlignment="1">
      <alignment horizontal="center"/>
    </xf>
    <xf numFmtId="0" fontId="35" fillId="36" borderId="66" xfId="27" applyFont="1" applyFill="1" applyBorder="1" applyAlignment="1">
      <alignment horizontal="center"/>
    </xf>
    <xf numFmtId="0" fontId="35" fillId="36" borderId="18" xfId="27" applyFont="1" applyFill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46" xfId="0" applyFont="1" applyBorder="1" applyAlignment="1">
      <alignment horizontal="center"/>
    </xf>
    <xf numFmtId="0" fontId="11" fillId="34" borderId="34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51" xfId="0" applyNumberFormat="1" applyFont="1" applyFill="1" applyBorder="1" applyAlignment="1">
      <alignment horizontal="center" vertical="center"/>
    </xf>
    <xf numFmtId="0" fontId="11" fillId="36" borderId="33" xfId="0" applyNumberFormat="1" applyFont="1" applyFill="1" applyBorder="1" applyAlignment="1">
      <alignment horizontal="center" vertical="center"/>
    </xf>
    <xf numFmtId="0" fontId="11" fillId="36" borderId="30" xfId="0" applyNumberFormat="1" applyFont="1" applyFill="1" applyBorder="1" applyAlignment="1">
      <alignment horizontal="center" vertical="center"/>
    </xf>
    <xf numFmtId="0" fontId="11" fillId="36" borderId="35" xfId="0" applyNumberFormat="1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11" fillId="0" borderId="5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7" fillId="0" borderId="34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7" fillId="0" borderId="31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/>
    </xf>
    <xf numFmtId="0" fontId="7" fillId="0" borderId="36" xfId="0" applyFont="1" applyBorder="1" applyAlignment="1">
      <alignment horizontal="center" textRotation="90"/>
    </xf>
    <xf numFmtId="0" fontId="7" fillId="0" borderId="33" xfId="0" applyFont="1" applyBorder="1" applyAlignment="1">
      <alignment horizontal="center" textRotation="90"/>
    </xf>
    <xf numFmtId="0" fontId="7" fillId="0" borderId="30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51" xfId="0" applyFont="1" applyBorder="1" applyAlignment="1">
      <alignment horizontal="center" textRotation="90"/>
    </xf>
    <xf numFmtId="0" fontId="17" fillId="36" borderId="38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7" fillId="36" borderId="3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6"/>
  <sheetViews>
    <sheetView tabSelected="1" zoomScale="70" zoomScaleNormal="70" workbookViewId="0" topLeftCell="E2">
      <selection activeCell="X24" sqref="X24"/>
    </sheetView>
  </sheetViews>
  <sheetFormatPr defaultColWidth="9.00390625" defaultRowHeight="12.75"/>
  <cols>
    <col min="1" max="1" width="3.875" style="0" customWidth="1"/>
    <col min="3" max="3" width="10.75390625" style="0" customWidth="1"/>
    <col min="4" max="4" width="30.75390625" style="0" customWidth="1"/>
    <col min="5" max="5" width="30.375" style="0" customWidth="1"/>
    <col min="6" max="36" width="5.75390625" style="0" customWidth="1"/>
    <col min="37" max="37" width="4.75390625" style="0" customWidth="1"/>
    <col min="38" max="38" width="5.875" style="0" customWidth="1"/>
    <col min="39" max="49" width="4.75390625" style="0" customWidth="1"/>
    <col min="50" max="50" width="7.75390625" style="0" customWidth="1"/>
    <col min="51" max="52" width="4.00390625" style="0" customWidth="1"/>
    <col min="53" max="53" width="9.125" style="0" hidden="1" customWidth="1"/>
    <col min="54" max="54" width="20.75390625" style="0" customWidth="1"/>
    <col min="57" max="57" width="4.375" style="0" customWidth="1"/>
    <col min="58" max="58" width="19.125" style="0" customWidth="1"/>
    <col min="59" max="59" width="28.00390625" style="0" customWidth="1"/>
    <col min="60" max="60" width="9.375" style="0" customWidth="1"/>
    <col min="61" max="61" width="16.375" style="0" customWidth="1"/>
    <col min="62" max="62" width="15.375" style="0" customWidth="1"/>
    <col min="63" max="63" width="11.375" style="0" customWidth="1"/>
    <col min="64" max="64" width="21.00390625" style="0" customWidth="1"/>
  </cols>
  <sheetData>
    <row r="1" spans="41:62" ht="15">
      <c r="AO1" s="12"/>
      <c r="AP1" s="12"/>
      <c r="AQ1" s="12"/>
      <c r="AR1" s="12" t="s">
        <v>4</v>
      </c>
      <c r="AS1" s="12"/>
      <c r="AT1" s="12"/>
      <c r="AU1" s="12"/>
      <c r="AV1" s="12"/>
      <c r="AW1" s="12"/>
      <c r="AX1" s="12"/>
      <c r="BI1" s="58"/>
      <c r="BJ1" s="58"/>
    </row>
    <row r="2" spans="41:62" ht="15">
      <c r="AO2" s="12" t="s">
        <v>5</v>
      </c>
      <c r="AP2" s="12"/>
      <c r="AQ2" s="12"/>
      <c r="AR2" s="12"/>
      <c r="AS2" s="12"/>
      <c r="AT2" s="12"/>
      <c r="AU2" s="12"/>
      <c r="AV2" s="12"/>
      <c r="AW2" s="12"/>
      <c r="AX2" s="12"/>
      <c r="BI2" s="58"/>
      <c r="BJ2" s="58"/>
    </row>
    <row r="3" spans="41:62" ht="39" customHeight="1">
      <c r="AO3" s="12" t="s">
        <v>151</v>
      </c>
      <c r="AP3" s="12"/>
      <c r="AQ3" s="12"/>
      <c r="AR3" s="12"/>
      <c r="AS3" s="12"/>
      <c r="AT3" s="12"/>
      <c r="AU3" s="12"/>
      <c r="AV3" s="12"/>
      <c r="AW3" s="12"/>
      <c r="AX3" s="12"/>
      <c r="BI3" s="58"/>
      <c r="BJ3" s="58"/>
    </row>
    <row r="4" spans="61:62" ht="12.75">
      <c r="BI4" s="58"/>
      <c r="BJ4" s="58"/>
    </row>
    <row r="5" spans="16:62" ht="12.75" customHeight="1">
      <c r="P5" s="305" t="s">
        <v>150</v>
      </c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7"/>
      <c r="AI5" s="175"/>
      <c r="BI5" s="58"/>
      <c r="BJ5" s="58"/>
    </row>
    <row r="6" spans="1:62" ht="15.75" customHeight="1">
      <c r="A6" t="s">
        <v>0</v>
      </c>
      <c r="P6" s="308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10"/>
      <c r="AI6" s="175"/>
      <c r="BI6" s="58"/>
      <c r="BJ6" s="58"/>
    </row>
    <row r="7" spans="2:62" ht="13.5" thickBot="1">
      <c r="B7" t="s">
        <v>38</v>
      </c>
      <c r="BI7" s="58"/>
      <c r="BJ7" s="58"/>
    </row>
    <row r="8" spans="1:62" ht="25.5" customHeight="1" thickBot="1">
      <c r="A8" s="63"/>
      <c r="B8" s="296"/>
      <c r="C8" s="297"/>
      <c r="D8" s="64"/>
      <c r="E8" s="38"/>
      <c r="F8" s="324" t="s">
        <v>58</v>
      </c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6" t="s">
        <v>57</v>
      </c>
      <c r="AL8" s="327"/>
      <c r="AM8" s="328"/>
      <c r="AN8" s="326" t="s">
        <v>56</v>
      </c>
      <c r="AO8" s="327"/>
      <c r="AP8" s="327"/>
      <c r="AQ8" s="327"/>
      <c r="AR8" s="327"/>
      <c r="AS8" s="327"/>
      <c r="AT8" s="328"/>
      <c r="AU8" s="326" t="s">
        <v>55</v>
      </c>
      <c r="AV8" s="327"/>
      <c r="AW8" s="328"/>
      <c r="AX8" s="326" t="s">
        <v>54</v>
      </c>
      <c r="AY8" s="327"/>
      <c r="AZ8" s="328"/>
      <c r="BI8" s="58"/>
      <c r="BJ8" s="58"/>
    </row>
    <row r="9" spans="1:62" ht="26.25" customHeight="1">
      <c r="A9" s="65" t="s">
        <v>1</v>
      </c>
      <c r="B9" s="298" t="s">
        <v>147</v>
      </c>
      <c r="C9" s="299"/>
      <c r="D9" s="36" t="s">
        <v>34</v>
      </c>
      <c r="E9" s="67" t="s">
        <v>32</v>
      </c>
      <c r="F9" s="319">
        <v>1</v>
      </c>
      <c r="G9" s="282">
        <v>2</v>
      </c>
      <c r="H9" s="316">
        <v>3</v>
      </c>
      <c r="I9" s="316">
        <v>4</v>
      </c>
      <c r="J9" s="282">
        <v>5</v>
      </c>
      <c r="K9" s="282">
        <v>6</v>
      </c>
      <c r="L9" s="282">
        <v>7</v>
      </c>
      <c r="M9" s="282">
        <v>8</v>
      </c>
      <c r="N9" s="282">
        <v>9</v>
      </c>
      <c r="O9" s="316">
        <v>10</v>
      </c>
      <c r="P9" s="316">
        <v>11</v>
      </c>
      <c r="Q9" s="282">
        <v>12</v>
      </c>
      <c r="R9" s="282">
        <v>13</v>
      </c>
      <c r="S9" s="282">
        <v>14</v>
      </c>
      <c r="T9" s="282">
        <v>15</v>
      </c>
      <c r="U9" s="282">
        <v>16</v>
      </c>
      <c r="V9" s="316">
        <v>17</v>
      </c>
      <c r="W9" s="316">
        <v>18</v>
      </c>
      <c r="X9" s="282">
        <v>19</v>
      </c>
      <c r="Y9" s="282">
        <v>20</v>
      </c>
      <c r="Z9" s="282">
        <v>21</v>
      </c>
      <c r="AA9" s="282">
        <v>22</v>
      </c>
      <c r="AB9" s="282">
        <v>23</v>
      </c>
      <c r="AC9" s="316">
        <v>24</v>
      </c>
      <c r="AD9" s="316">
        <v>25</v>
      </c>
      <c r="AE9" s="282">
        <v>26</v>
      </c>
      <c r="AF9" s="282">
        <v>27</v>
      </c>
      <c r="AG9" s="282">
        <v>28</v>
      </c>
      <c r="AH9" s="282">
        <v>29</v>
      </c>
      <c r="AI9" s="282">
        <v>30</v>
      </c>
      <c r="AJ9" s="316">
        <v>31</v>
      </c>
      <c r="AK9" s="322" t="s">
        <v>40</v>
      </c>
      <c r="AL9" s="329" t="s">
        <v>63</v>
      </c>
      <c r="AM9" s="331" t="s">
        <v>41</v>
      </c>
      <c r="AN9" s="335" t="s">
        <v>42</v>
      </c>
      <c r="AO9" s="329" t="s">
        <v>64</v>
      </c>
      <c r="AP9" s="329" t="s">
        <v>43</v>
      </c>
      <c r="AQ9" s="329" t="s">
        <v>44</v>
      </c>
      <c r="AR9" s="329" t="s">
        <v>45</v>
      </c>
      <c r="AS9" s="329" t="s">
        <v>46</v>
      </c>
      <c r="AT9" s="331" t="s">
        <v>47</v>
      </c>
      <c r="AU9" s="335" t="s">
        <v>48</v>
      </c>
      <c r="AV9" s="329" t="s">
        <v>49</v>
      </c>
      <c r="AW9" s="331" t="s">
        <v>50</v>
      </c>
      <c r="AX9" s="337" t="s">
        <v>51</v>
      </c>
      <c r="AY9" s="41" t="s">
        <v>3</v>
      </c>
      <c r="AZ9" s="42"/>
      <c r="BI9" s="58"/>
      <c r="BJ9" s="58"/>
    </row>
    <row r="10" spans="1:62" ht="25.5" customHeight="1">
      <c r="A10" s="65" t="s">
        <v>2</v>
      </c>
      <c r="B10" s="300"/>
      <c r="C10" s="301"/>
      <c r="D10" s="36" t="s">
        <v>35</v>
      </c>
      <c r="E10" s="68"/>
      <c r="F10" s="320"/>
      <c r="G10" s="283"/>
      <c r="H10" s="317"/>
      <c r="I10" s="317"/>
      <c r="J10" s="283"/>
      <c r="K10" s="283"/>
      <c r="L10" s="283"/>
      <c r="M10" s="283"/>
      <c r="N10" s="283"/>
      <c r="O10" s="317"/>
      <c r="P10" s="317"/>
      <c r="Q10" s="283"/>
      <c r="R10" s="283"/>
      <c r="S10" s="283"/>
      <c r="T10" s="283"/>
      <c r="U10" s="283"/>
      <c r="V10" s="317"/>
      <c r="W10" s="317"/>
      <c r="X10" s="283"/>
      <c r="Y10" s="283"/>
      <c r="Z10" s="283"/>
      <c r="AA10" s="283"/>
      <c r="AB10" s="283"/>
      <c r="AC10" s="317"/>
      <c r="AD10" s="317"/>
      <c r="AE10" s="283"/>
      <c r="AF10" s="283"/>
      <c r="AG10" s="283"/>
      <c r="AH10" s="283"/>
      <c r="AI10" s="283"/>
      <c r="AJ10" s="317"/>
      <c r="AK10" s="323"/>
      <c r="AL10" s="330"/>
      <c r="AM10" s="332"/>
      <c r="AN10" s="336"/>
      <c r="AO10" s="330"/>
      <c r="AP10" s="330"/>
      <c r="AQ10" s="330"/>
      <c r="AR10" s="330"/>
      <c r="AS10" s="330"/>
      <c r="AT10" s="332"/>
      <c r="AU10" s="336"/>
      <c r="AV10" s="330"/>
      <c r="AW10" s="332"/>
      <c r="AX10" s="338"/>
      <c r="AY10" s="340" t="s">
        <v>52</v>
      </c>
      <c r="AZ10" s="333" t="s">
        <v>53</v>
      </c>
      <c r="BI10" s="58"/>
      <c r="BJ10" s="58"/>
    </row>
    <row r="11" spans="1:62" ht="39" customHeight="1" thickBot="1">
      <c r="A11" s="66"/>
      <c r="B11" s="302"/>
      <c r="C11" s="303"/>
      <c r="D11" s="8"/>
      <c r="E11" s="57"/>
      <c r="F11" s="321"/>
      <c r="G11" s="284"/>
      <c r="H11" s="318"/>
      <c r="I11" s="318"/>
      <c r="J11" s="284"/>
      <c r="K11" s="284"/>
      <c r="L11" s="284"/>
      <c r="M11" s="284"/>
      <c r="N11" s="284"/>
      <c r="O11" s="318"/>
      <c r="P11" s="318"/>
      <c r="Q11" s="284"/>
      <c r="R11" s="284"/>
      <c r="S11" s="284"/>
      <c r="T11" s="284"/>
      <c r="U11" s="284"/>
      <c r="V11" s="318"/>
      <c r="W11" s="318"/>
      <c r="X11" s="284"/>
      <c r="Y11" s="284"/>
      <c r="Z11" s="284"/>
      <c r="AA11" s="284"/>
      <c r="AB11" s="284"/>
      <c r="AC11" s="318"/>
      <c r="AD11" s="318"/>
      <c r="AE11" s="284"/>
      <c r="AF11" s="284"/>
      <c r="AG11" s="284"/>
      <c r="AH11" s="284"/>
      <c r="AI11" s="284"/>
      <c r="AJ11" s="318"/>
      <c r="AK11" s="323"/>
      <c r="AL11" s="330"/>
      <c r="AM11" s="332"/>
      <c r="AN11" s="336"/>
      <c r="AO11" s="330"/>
      <c r="AP11" s="330"/>
      <c r="AQ11" s="330"/>
      <c r="AR11" s="330"/>
      <c r="AS11" s="330"/>
      <c r="AT11" s="332"/>
      <c r="AU11" s="336"/>
      <c r="AV11" s="330"/>
      <c r="AW11" s="332"/>
      <c r="AX11" s="339"/>
      <c r="AY11" s="341"/>
      <c r="AZ11" s="334"/>
      <c r="BA11" s="1"/>
      <c r="BB11" s="33" t="s">
        <v>39</v>
      </c>
      <c r="BI11" s="58"/>
      <c r="BJ11" s="58"/>
    </row>
    <row r="12" spans="1:71" ht="18" customHeight="1">
      <c r="A12" s="311">
        <v>1</v>
      </c>
      <c r="B12" s="280" t="s">
        <v>9</v>
      </c>
      <c r="C12" s="288"/>
      <c r="D12" s="75" t="s">
        <v>111</v>
      </c>
      <c r="E12" s="76" t="s">
        <v>122</v>
      </c>
      <c r="F12" s="181" t="s">
        <v>65</v>
      </c>
      <c r="G12" s="182" t="s">
        <v>65</v>
      </c>
      <c r="H12" s="182" t="s">
        <v>65</v>
      </c>
      <c r="I12" s="182" t="s">
        <v>65</v>
      </c>
      <c r="J12" s="184" t="s">
        <v>65</v>
      </c>
      <c r="K12" s="184" t="s">
        <v>65</v>
      </c>
      <c r="L12" s="184" t="s">
        <v>65</v>
      </c>
      <c r="M12" s="184" t="s">
        <v>65</v>
      </c>
      <c r="N12" s="184" t="s">
        <v>65</v>
      </c>
      <c r="O12" s="184" t="s">
        <v>65</v>
      </c>
      <c r="P12" s="184" t="s">
        <v>65</v>
      </c>
      <c r="Q12" s="184" t="s">
        <v>65</v>
      </c>
      <c r="R12" s="184" t="s">
        <v>65</v>
      </c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4" t="s">
        <v>65</v>
      </c>
      <c r="AE12" s="183"/>
      <c r="AF12" s="183"/>
      <c r="AG12" s="183"/>
      <c r="AH12" s="183"/>
      <c r="AI12" s="185"/>
      <c r="AJ12" s="185"/>
      <c r="AK12" s="124">
        <f>COUNTIF(F12:AJ12,"к")+COUNTIF(F12:AJ12,"к/э")+COUNTIF(F12:AJ12,"8")+COUNTIF(F12:AJ12,"р")+COUNTIF(F12:AJ12,"7")+COUNTIF(F12:AJ12,"4/4р")</f>
        <v>0</v>
      </c>
      <c r="AL12" s="125">
        <f>COUNTIF(F12:AJ12,"4/4р")/2+COUNTIF(F12:AJ12,"р")</f>
        <v>0</v>
      </c>
      <c r="AM12" s="126">
        <f aca="true" t="shared" si="0" ref="AM12:AM38">COUNTIF(F12:AJ12,"к")+COUNTIF(F12:AJ12,"к/э")</f>
        <v>0</v>
      </c>
      <c r="AN12" s="127">
        <f aca="true" t="shared" si="1" ref="AN12:AN38">COUNTIF(F12:AJ12,"о")</f>
        <v>0</v>
      </c>
      <c r="AO12" s="125">
        <f aca="true" t="shared" si="2" ref="AO12:AO38">COUNTIF(F12:AJ12,"а")</f>
        <v>0</v>
      </c>
      <c r="AP12" s="125">
        <f aca="true" t="shared" si="3" ref="AP12:AP38">COUNTIF(F12:AJ12,"б")</f>
        <v>0</v>
      </c>
      <c r="AQ12" s="125"/>
      <c r="AR12" s="125"/>
      <c r="AS12" s="125">
        <f aca="true" t="shared" si="4" ref="AS12:AS38">COUNTIF(F12:AJ12,"У")</f>
        <v>0</v>
      </c>
      <c r="AT12" s="126"/>
      <c r="AU12" s="127">
        <f aca="true" t="shared" si="5" ref="AU12:AU38">COUNTIF(F12:AJ12,"в")</f>
        <v>14</v>
      </c>
      <c r="AV12" s="125"/>
      <c r="AW12" s="126"/>
      <c r="AX12" s="147">
        <f aca="true" t="shared" si="6" ref="AX12:AX38">AK12*8-COUNTIF(F12:AJ12,"7")</f>
        <v>0</v>
      </c>
      <c r="AY12" s="106"/>
      <c r="AZ12" s="107"/>
      <c r="BA12" s="1"/>
      <c r="BB12" s="2"/>
      <c r="BC12" s="1"/>
      <c r="BD12" s="1"/>
      <c r="BE12" s="1"/>
      <c r="BI12" s="58"/>
      <c r="BJ12" s="58"/>
      <c r="BL12" s="1"/>
      <c r="BM12" s="1"/>
      <c r="BN12" s="1"/>
      <c r="BO12" s="1"/>
      <c r="BP12" s="1"/>
      <c r="BQ12" s="1"/>
      <c r="BR12" s="1"/>
      <c r="BS12" s="1"/>
    </row>
    <row r="13" spans="1:71" ht="18" customHeight="1">
      <c r="A13" s="312"/>
      <c r="B13" s="276" t="s">
        <v>10</v>
      </c>
      <c r="C13" s="285"/>
      <c r="D13" s="77"/>
      <c r="E13" s="78"/>
      <c r="F13" s="187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9" t="s">
        <v>61</v>
      </c>
      <c r="T13" s="189" t="s">
        <v>61</v>
      </c>
      <c r="U13" s="189" t="s">
        <v>61</v>
      </c>
      <c r="V13" s="189" t="s">
        <v>61</v>
      </c>
      <c r="W13" s="189" t="s">
        <v>61</v>
      </c>
      <c r="X13" s="189" t="s">
        <v>61</v>
      </c>
      <c r="Y13" s="189" t="s">
        <v>61</v>
      </c>
      <c r="Z13" s="189" t="s">
        <v>61</v>
      </c>
      <c r="AA13" s="189" t="s">
        <v>61</v>
      </c>
      <c r="AB13" s="189" t="s">
        <v>61</v>
      </c>
      <c r="AC13" s="189" t="s">
        <v>61</v>
      </c>
      <c r="AD13" s="188"/>
      <c r="AE13" s="189" t="s">
        <v>61</v>
      </c>
      <c r="AF13" s="189" t="s">
        <v>61</v>
      </c>
      <c r="AG13" s="189" t="s">
        <v>61</v>
      </c>
      <c r="AH13" s="189" t="s">
        <v>61</v>
      </c>
      <c r="AI13" s="189" t="s">
        <v>61</v>
      </c>
      <c r="AJ13" s="189" t="s">
        <v>61</v>
      </c>
      <c r="AK13" s="129">
        <f aca="true" t="shared" si="7" ref="AK13:AK57">COUNTIF(F13:AJ13,"к")+COUNTIF(F13:AJ13,"к/э")+COUNTIF(F13:AJ13,"8")+COUNTIF(F13:AJ13,"р")+COUNTIF(F13:AJ13,"7")+COUNTIF(F13:AJ13,"4/4р")</f>
        <v>0</v>
      </c>
      <c r="AL13" s="130">
        <f aca="true" t="shared" si="8" ref="AL13:AL57">COUNTIF(F13:AJ13,"4/4р")/2+COUNTIF(F13:AJ13,"р")</f>
        <v>0</v>
      </c>
      <c r="AM13" s="131">
        <f t="shared" si="0"/>
        <v>0</v>
      </c>
      <c r="AN13" s="128">
        <f t="shared" si="1"/>
        <v>17</v>
      </c>
      <c r="AO13" s="130">
        <f t="shared" si="2"/>
        <v>0</v>
      </c>
      <c r="AP13" s="130">
        <f t="shared" si="3"/>
        <v>0</v>
      </c>
      <c r="AQ13" s="130"/>
      <c r="AR13" s="130"/>
      <c r="AS13" s="130">
        <f t="shared" si="4"/>
        <v>0</v>
      </c>
      <c r="AT13" s="131"/>
      <c r="AU13" s="128">
        <f t="shared" si="5"/>
        <v>0</v>
      </c>
      <c r="AV13" s="130"/>
      <c r="AW13" s="131"/>
      <c r="AX13" s="128">
        <f t="shared" si="6"/>
        <v>0</v>
      </c>
      <c r="AY13" s="109"/>
      <c r="AZ13" s="110"/>
      <c r="BA13" s="1"/>
      <c r="BB13" s="3"/>
      <c r="BC13" s="1"/>
      <c r="BD13" s="1"/>
      <c r="BE13" s="1"/>
      <c r="BI13" s="58"/>
      <c r="BJ13" s="58"/>
      <c r="BL13" s="1"/>
      <c r="BM13" s="1"/>
      <c r="BN13" s="1"/>
      <c r="BO13" s="1"/>
      <c r="BP13" s="1"/>
      <c r="BQ13" s="1"/>
      <c r="BR13" s="1"/>
      <c r="BS13" s="1"/>
    </row>
    <row r="14" spans="1:71" ht="18" customHeight="1">
      <c r="A14" s="312"/>
      <c r="B14" s="276" t="s">
        <v>11</v>
      </c>
      <c r="C14" s="285"/>
      <c r="D14" s="77"/>
      <c r="E14" s="78"/>
      <c r="F14" s="187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8"/>
      <c r="AE14" s="189"/>
      <c r="AF14" s="189"/>
      <c r="AG14" s="189"/>
      <c r="AH14" s="189"/>
      <c r="AI14" s="190"/>
      <c r="AJ14" s="190"/>
      <c r="AK14" s="129">
        <f t="shared" si="7"/>
        <v>0</v>
      </c>
      <c r="AL14" s="130">
        <f t="shared" si="8"/>
        <v>0</v>
      </c>
      <c r="AM14" s="131">
        <f t="shared" si="0"/>
        <v>0</v>
      </c>
      <c r="AN14" s="128">
        <f t="shared" si="1"/>
        <v>0</v>
      </c>
      <c r="AO14" s="130">
        <f t="shared" si="2"/>
        <v>0</v>
      </c>
      <c r="AP14" s="130">
        <f t="shared" si="3"/>
        <v>0</v>
      </c>
      <c r="AQ14" s="130"/>
      <c r="AR14" s="130"/>
      <c r="AS14" s="130">
        <f t="shared" si="4"/>
        <v>0</v>
      </c>
      <c r="AT14" s="131"/>
      <c r="AU14" s="128">
        <f t="shared" si="5"/>
        <v>0</v>
      </c>
      <c r="AV14" s="130"/>
      <c r="AW14" s="131"/>
      <c r="AX14" s="128">
        <f t="shared" si="6"/>
        <v>0</v>
      </c>
      <c r="AY14" s="109"/>
      <c r="AZ14" s="110"/>
      <c r="BA14" s="1"/>
      <c r="BB14" s="34">
        <v>10</v>
      </c>
      <c r="BC14" s="1"/>
      <c r="BD14" s="1"/>
      <c r="BE14" s="1"/>
      <c r="BI14" s="58"/>
      <c r="BJ14" s="58"/>
      <c r="BL14" s="1"/>
      <c r="BM14" s="1"/>
      <c r="BN14" s="1"/>
      <c r="BO14" s="1"/>
      <c r="BP14" s="1"/>
      <c r="BQ14" s="1"/>
      <c r="BR14" s="1"/>
      <c r="BS14" s="1"/>
    </row>
    <row r="15" spans="1:62" ht="18" customHeight="1" thickBot="1">
      <c r="A15" s="313"/>
      <c r="B15" s="278"/>
      <c r="C15" s="315"/>
      <c r="D15" s="79"/>
      <c r="E15" s="80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3"/>
      <c r="AE15" s="194"/>
      <c r="AF15" s="194"/>
      <c r="AG15" s="194"/>
      <c r="AH15" s="194"/>
      <c r="AI15" s="195"/>
      <c r="AJ15" s="195"/>
      <c r="AK15" s="148">
        <f t="shared" si="7"/>
        <v>0</v>
      </c>
      <c r="AL15" s="150">
        <f t="shared" si="8"/>
        <v>0</v>
      </c>
      <c r="AM15" s="137">
        <f t="shared" si="0"/>
        <v>0</v>
      </c>
      <c r="AN15" s="134">
        <f t="shared" si="1"/>
        <v>0</v>
      </c>
      <c r="AO15" s="132">
        <f t="shared" si="2"/>
        <v>0</v>
      </c>
      <c r="AP15" s="132">
        <f t="shared" si="3"/>
        <v>0</v>
      </c>
      <c r="AQ15" s="132"/>
      <c r="AR15" s="132"/>
      <c r="AS15" s="132">
        <f t="shared" si="4"/>
        <v>0</v>
      </c>
      <c r="AT15" s="133"/>
      <c r="AU15" s="135">
        <f t="shared" si="5"/>
        <v>0</v>
      </c>
      <c r="AV15" s="136"/>
      <c r="AW15" s="137"/>
      <c r="AX15" s="149">
        <f t="shared" si="6"/>
        <v>0</v>
      </c>
      <c r="AY15" s="118"/>
      <c r="AZ15" s="73"/>
      <c r="BB15" s="4"/>
      <c r="BI15" s="58"/>
      <c r="BJ15" s="58"/>
    </row>
    <row r="16" spans="1:77" ht="18" customHeight="1">
      <c r="A16" s="163"/>
      <c r="B16" s="280" t="s">
        <v>12</v>
      </c>
      <c r="C16" s="288"/>
      <c r="D16" s="81" t="s">
        <v>134</v>
      </c>
      <c r="E16" s="82" t="s">
        <v>123</v>
      </c>
      <c r="F16" s="197"/>
      <c r="G16" s="198" t="s">
        <v>71</v>
      </c>
      <c r="H16" s="199" t="s">
        <v>65</v>
      </c>
      <c r="I16" s="199" t="s">
        <v>65</v>
      </c>
      <c r="J16" s="198"/>
      <c r="K16" s="198"/>
      <c r="L16" s="198" t="s">
        <v>62</v>
      </c>
      <c r="M16" s="198" t="s">
        <v>59</v>
      </c>
      <c r="N16" s="200" t="s">
        <v>62</v>
      </c>
      <c r="O16" s="200" t="s">
        <v>59</v>
      </c>
      <c r="P16" s="201" t="s">
        <v>65</v>
      </c>
      <c r="Q16" s="201" t="s">
        <v>65</v>
      </c>
      <c r="R16" s="200"/>
      <c r="S16" s="200"/>
      <c r="T16" s="200"/>
      <c r="U16" s="200"/>
      <c r="V16" s="199" t="s">
        <v>65</v>
      </c>
      <c r="W16" s="199" t="s">
        <v>65</v>
      </c>
      <c r="X16" s="198"/>
      <c r="Y16" s="199" t="s">
        <v>65</v>
      </c>
      <c r="Z16" s="200"/>
      <c r="AA16" s="200"/>
      <c r="AB16" s="200"/>
      <c r="AC16" s="199" t="s">
        <v>65</v>
      </c>
      <c r="AD16" s="199" t="s">
        <v>65</v>
      </c>
      <c r="AE16" s="198" t="s">
        <v>71</v>
      </c>
      <c r="AF16" s="198" t="s">
        <v>71</v>
      </c>
      <c r="AG16" s="198"/>
      <c r="AH16" s="198"/>
      <c r="AI16" s="202" t="s">
        <v>71</v>
      </c>
      <c r="AJ16" s="261" t="s">
        <v>65</v>
      </c>
      <c r="AK16" s="124">
        <f t="shared" si="7"/>
        <v>4</v>
      </c>
      <c r="AL16" s="125">
        <f t="shared" si="8"/>
        <v>0</v>
      </c>
      <c r="AM16" s="126">
        <f t="shared" si="0"/>
        <v>4</v>
      </c>
      <c r="AN16" s="139">
        <f t="shared" si="1"/>
        <v>0</v>
      </c>
      <c r="AO16" s="125">
        <f t="shared" si="2"/>
        <v>4</v>
      </c>
      <c r="AP16" s="125">
        <f t="shared" si="3"/>
        <v>0</v>
      </c>
      <c r="AQ16" s="125"/>
      <c r="AR16" s="125"/>
      <c r="AS16" s="125">
        <f t="shared" si="4"/>
        <v>0</v>
      </c>
      <c r="AT16" s="126"/>
      <c r="AU16" s="127">
        <f t="shared" si="5"/>
        <v>10</v>
      </c>
      <c r="AV16" s="125"/>
      <c r="AW16" s="126"/>
      <c r="AX16" s="147">
        <f t="shared" si="6"/>
        <v>32</v>
      </c>
      <c r="AY16" s="106"/>
      <c r="AZ16" s="111"/>
      <c r="BA16" s="1"/>
      <c r="BB16" s="35"/>
      <c r="BC16" s="1"/>
      <c r="BD16" s="1"/>
      <c r="BE16" s="1"/>
      <c r="BI16" s="58"/>
      <c r="BJ16" s="58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8" customHeight="1">
      <c r="A17" s="164">
        <v>2</v>
      </c>
      <c r="B17" s="276" t="s">
        <v>13</v>
      </c>
      <c r="C17" s="285"/>
      <c r="D17" s="81" t="s">
        <v>128</v>
      </c>
      <c r="E17" s="84"/>
      <c r="F17" s="204"/>
      <c r="G17" s="189"/>
      <c r="H17" s="188"/>
      <c r="I17" s="188"/>
      <c r="J17" s="189"/>
      <c r="K17" s="189"/>
      <c r="L17" s="189"/>
      <c r="M17" s="189"/>
      <c r="N17" s="189"/>
      <c r="O17" s="209"/>
      <c r="P17" s="206"/>
      <c r="Q17" s="206"/>
      <c r="R17" s="208"/>
      <c r="S17" s="209"/>
      <c r="T17" s="209"/>
      <c r="U17" s="209"/>
      <c r="V17" s="210"/>
      <c r="W17" s="210"/>
      <c r="X17" s="211"/>
      <c r="Y17" s="210"/>
      <c r="Z17" s="189"/>
      <c r="AA17" s="189"/>
      <c r="AB17" s="189" t="s">
        <v>59</v>
      </c>
      <c r="AC17" s="210"/>
      <c r="AD17" s="210"/>
      <c r="AE17" s="211"/>
      <c r="AF17" s="211"/>
      <c r="AG17" s="211"/>
      <c r="AH17" s="211"/>
      <c r="AI17" s="212"/>
      <c r="AJ17" s="265"/>
      <c r="AK17" s="129">
        <f t="shared" si="7"/>
        <v>1</v>
      </c>
      <c r="AL17" s="130">
        <f t="shared" si="8"/>
        <v>0</v>
      </c>
      <c r="AM17" s="141">
        <f t="shared" si="0"/>
        <v>1</v>
      </c>
      <c r="AN17" s="142">
        <f t="shared" si="1"/>
        <v>0</v>
      </c>
      <c r="AO17" s="140">
        <f t="shared" si="2"/>
        <v>0</v>
      </c>
      <c r="AP17" s="140">
        <f t="shared" si="3"/>
        <v>0</v>
      </c>
      <c r="AQ17" s="140"/>
      <c r="AR17" s="140"/>
      <c r="AS17" s="140">
        <f t="shared" si="4"/>
        <v>0</v>
      </c>
      <c r="AT17" s="141"/>
      <c r="AU17" s="138">
        <f t="shared" si="5"/>
        <v>0</v>
      </c>
      <c r="AV17" s="140"/>
      <c r="AW17" s="141"/>
      <c r="AX17" s="138">
        <f t="shared" si="6"/>
        <v>8</v>
      </c>
      <c r="AY17" s="112"/>
      <c r="AZ17" s="113"/>
      <c r="BA17" s="1"/>
      <c r="BB17" s="36">
        <v>3</v>
      </c>
      <c r="BC17" s="1"/>
      <c r="BD17" s="1"/>
      <c r="BE17" s="1"/>
      <c r="BI17" s="58"/>
      <c r="BJ17" s="58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18" customHeight="1">
      <c r="A18" s="165"/>
      <c r="B18" s="178"/>
      <c r="C18" s="179"/>
      <c r="D18" s="81" t="s">
        <v>112</v>
      </c>
      <c r="E18" s="84" t="s">
        <v>116</v>
      </c>
      <c r="F18" s="214"/>
      <c r="G18" s="211"/>
      <c r="H18" s="210"/>
      <c r="I18" s="210"/>
      <c r="J18" s="211" t="s">
        <v>62</v>
      </c>
      <c r="K18" s="211" t="s">
        <v>62</v>
      </c>
      <c r="L18" s="211"/>
      <c r="M18" s="211"/>
      <c r="N18" s="211"/>
      <c r="O18" s="218"/>
      <c r="P18" s="216"/>
      <c r="Q18" s="216"/>
      <c r="R18" s="218" t="s">
        <v>62</v>
      </c>
      <c r="S18" s="209" t="s">
        <v>62</v>
      </c>
      <c r="T18" s="209"/>
      <c r="U18" s="209" t="s">
        <v>62</v>
      </c>
      <c r="V18" s="210"/>
      <c r="W18" s="210"/>
      <c r="X18" s="211" t="s">
        <v>60</v>
      </c>
      <c r="Y18" s="210"/>
      <c r="Z18" s="189" t="s">
        <v>60</v>
      </c>
      <c r="AA18" s="189"/>
      <c r="AB18" s="189"/>
      <c r="AC18" s="210"/>
      <c r="AD18" s="210"/>
      <c r="AE18" s="211"/>
      <c r="AF18" s="211"/>
      <c r="AG18" s="211"/>
      <c r="AH18" s="211"/>
      <c r="AI18" s="212"/>
      <c r="AJ18" s="265"/>
      <c r="AK18" s="129">
        <f>COUNTIF(F18:AJ18,"к")+COUNTIF(F18:AJ18,"к/э")+COUNTIF(F18:AJ18,"8")+COUNTIF(F18:AJ18,"р")+COUNTIF(F18:AJ18,"7")+COUNTIF(F18:AJ18,"4/4р")</f>
        <v>7</v>
      </c>
      <c r="AL18" s="130">
        <f>COUNTIF(F18:AJ18,"4/4р")/2+COUNTIF(F18:AJ18,"р")</f>
        <v>2</v>
      </c>
      <c r="AM18" s="141">
        <f>COUNTIF(F18:AJ18,"к")+COUNTIF(F18:AJ18,"к/э")</f>
        <v>5</v>
      </c>
      <c r="AN18" s="142">
        <f>COUNTIF(F18:AJ18,"о")</f>
        <v>0</v>
      </c>
      <c r="AO18" s="140">
        <f>COUNTIF(F18:AJ18,"а")</f>
        <v>0</v>
      </c>
      <c r="AP18" s="140">
        <f>COUNTIF(F18:AJ18,"б")</f>
        <v>0</v>
      </c>
      <c r="AQ18" s="140"/>
      <c r="AR18" s="140"/>
      <c r="AS18" s="140">
        <f>COUNTIF(F18:AJ18,"У")</f>
        <v>0</v>
      </c>
      <c r="AT18" s="141"/>
      <c r="AU18" s="138">
        <f>COUNTIF(F18:AJ18,"в")</f>
        <v>0</v>
      </c>
      <c r="AV18" s="140"/>
      <c r="AW18" s="141"/>
      <c r="AX18" s="138">
        <f>AK18*8-COUNTIF(F18:AJ18,"7")</f>
        <v>56</v>
      </c>
      <c r="AY18" s="112"/>
      <c r="AZ18" s="113"/>
      <c r="BA18" s="1"/>
      <c r="BB18" s="36"/>
      <c r="BC18" s="1"/>
      <c r="BD18" s="1"/>
      <c r="BE18" s="1"/>
      <c r="BI18" s="58"/>
      <c r="BJ18" s="58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62" ht="18" customHeight="1">
      <c r="A19" s="165"/>
      <c r="B19" s="276" t="s">
        <v>14</v>
      </c>
      <c r="C19" s="285"/>
      <c r="D19" s="81" t="s">
        <v>129</v>
      </c>
      <c r="E19" s="84"/>
      <c r="F19" s="214">
        <v>8</v>
      </c>
      <c r="G19" s="211"/>
      <c r="H19" s="210"/>
      <c r="I19" s="210"/>
      <c r="J19" s="211"/>
      <c r="K19" s="211"/>
      <c r="L19" s="211"/>
      <c r="M19" s="211"/>
      <c r="N19" s="211"/>
      <c r="O19" s="218"/>
      <c r="P19" s="216"/>
      <c r="Q19" s="216"/>
      <c r="R19" s="219"/>
      <c r="S19" s="189"/>
      <c r="T19" s="189">
        <v>8</v>
      </c>
      <c r="U19" s="189"/>
      <c r="V19" s="188"/>
      <c r="W19" s="188"/>
      <c r="X19" s="189"/>
      <c r="Y19" s="188"/>
      <c r="Z19" s="189"/>
      <c r="AA19" s="189"/>
      <c r="AB19" s="189"/>
      <c r="AC19" s="188"/>
      <c r="AD19" s="188"/>
      <c r="AE19" s="189"/>
      <c r="AF19" s="189"/>
      <c r="AG19" s="189"/>
      <c r="AH19" s="189"/>
      <c r="AI19" s="190"/>
      <c r="AJ19" s="262"/>
      <c r="AK19" s="129">
        <f t="shared" si="7"/>
        <v>2</v>
      </c>
      <c r="AL19" s="130">
        <f t="shared" si="8"/>
        <v>0</v>
      </c>
      <c r="AM19" s="131">
        <f t="shared" si="0"/>
        <v>0</v>
      </c>
      <c r="AN19" s="143">
        <f t="shared" si="1"/>
        <v>0</v>
      </c>
      <c r="AO19" s="130">
        <f t="shared" si="2"/>
        <v>0</v>
      </c>
      <c r="AP19" s="130">
        <f t="shared" si="3"/>
        <v>0</v>
      </c>
      <c r="AQ19" s="130"/>
      <c r="AR19" s="130"/>
      <c r="AS19" s="130">
        <f t="shared" si="4"/>
        <v>0</v>
      </c>
      <c r="AT19" s="131"/>
      <c r="AU19" s="128">
        <f t="shared" si="5"/>
        <v>0</v>
      </c>
      <c r="AV19" s="130"/>
      <c r="AW19" s="131"/>
      <c r="AX19" s="128">
        <f t="shared" si="6"/>
        <v>16</v>
      </c>
      <c r="AY19" s="109"/>
      <c r="AZ19" s="110"/>
      <c r="BB19" s="36"/>
      <c r="BI19" s="58"/>
      <c r="BJ19" s="58"/>
    </row>
    <row r="20" spans="1:62" ht="18" customHeight="1" thickBot="1">
      <c r="A20" s="164"/>
      <c r="B20" s="278"/>
      <c r="C20" s="315"/>
      <c r="D20" s="85" t="s">
        <v>112</v>
      </c>
      <c r="E20" s="264"/>
      <c r="F20" s="220"/>
      <c r="G20" s="194"/>
      <c r="H20" s="193"/>
      <c r="I20" s="193"/>
      <c r="J20" s="194"/>
      <c r="K20" s="194"/>
      <c r="L20" s="194"/>
      <c r="M20" s="194"/>
      <c r="N20" s="194"/>
      <c r="O20" s="233"/>
      <c r="P20" s="221"/>
      <c r="Q20" s="252"/>
      <c r="R20" s="222"/>
      <c r="S20" s="223"/>
      <c r="T20" s="223"/>
      <c r="U20" s="251"/>
      <c r="V20" s="224"/>
      <c r="W20" s="224"/>
      <c r="X20" s="225"/>
      <c r="Y20" s="224"/>
      <c r="Z20" s="225"/>
      <c r="AA20" s="225">
        <v>8</v>
      </c>
      <c r="AB20" s="225"/>
      <c r="AC20" s="224"/>
      <c r="AD20" s="224"/>
      <c r="AE20" s="225"/>
      <c r="AF20" s="225"/>
      <c r="AG20" s="225">
        <v>8</v>
      </c>
      <c r="AH20" s="225" t="s">
        <v>60</v>
      </c>
      <c r="AI20" s="226"/>
      <c r="AJ20" s="266"/>
      <c r="AK20" s="148">
        <f t="shared" si="7"/>
        <v>3</v>
      </c>
      <c r="AL20" s="136">
        <f t="shared" si="8"/>
        <v>1</v>
      </c>
      <c r="AM20" s="137">
        <f t="shared" si="0"/>
        <v>0</v>
      </c>
      <c r="AN20" s="144">
        <f t="shared" si="1"/>
        <v>0</v>
      </c>
      <c r="AO20" s="132">
        <f t="shared" si="2"/>
        <v>0</v>
      </c>
      <c r="AP20" s="132">
        <f t="shared" si="3"/>
        <v>0</v>
      </c>
      <c r="AQ20" s="132"/>
      <c r="AR20" s="132"/>
      <c r="AS20" s="132">
        <f t="shared" si="4"/>
        <v>0</v>
      </c>
      <c r="AT20" s="133"/>
      <c r="AU20" s="134">
        <f t="shared" si="5"/>
        <v>0</v>
      </c>
      <c r="AV20" s="132"/>
      <c r="AW20" s="133"/>
      <c r="AX20" s="135">
        <f t="shared" si="6"/>
        <v>24</v>
      </c>
      <c r="AY20" s="118"/>
      <c r="AZ20" s="119"/>
      <c r="BB20" s="37"/>
      <c r="BI20" s="58"/>
      <c r="BJ20" s="58"/>
    </row>
    <row r="21" spans="1:62" ht="18" customHeight="1">
      <c r="A21" s="166"/>
      <c r="B21" s="280" t="s">
        <v>15</v>
      </c>
      <c r="C21" s="288"/>
      <c r="D21" s="86" t="s">
        <v>136</v>
      </c>
      <c r="E21" s="87" t="s">
        <v>121</v>
      </c>
      <c r="F21" s="198" t="s">
        <v>59</v>
      </c>
      <c r="G21" s="199" t="s">
        <v>65</v>
      </c>
      <c r="H21" s="199" t="s">
        <v>65</v>
      </c>
      <c r="I21" s="199" t="s">
        <v>65</v>
      </c>
      <c r="J21" s="183" t="s">
        <v>60</v>
      </c>
      <c r="K21" s="183" t="s">
        <v>59</v>
      </c>
      <c r="L21" s="227" t="s">
        <v>62</v>
      </c>
      <c r="M21" s="189" t="s">
        <v>59</v>
      </c>
      <c r="N21" s="189" t="s">
        <v>62</v>
      </c>
      <c r="O21" s="189" t="s">
        <v>59</v>
      </c>
      <c r="P21" s="188" t="s">
        <v>65</v>
      </c>
      <c r="Q21" s="188" t="s">
        <v>65</v>
      </c>
      <c r="R21" s="188" t="s">
        <v>65</v>
      </c>
      <c r="S21" s="188" t="s">
        <v>65</v>
      </c>
      <c r="T21" s="188" t="s">
        <v>65</v>
      </c>
      <c r="U21" s="200"/>
      <c r="V21" s="184" t="s">
        <v>65</v>
      </c>
      <c r="W21" s="183"/>
      <c r="X21" s="183"/>
      <c r="Y21" s="183"/>
      <c r="Z21" s="183"/>
      <c r="AA21" s="183"/>
      <c r="AB21" s="183"/>
      <c r="AC21" s="184" t="s">
        <v>65</v>
      </c>
      <c r="AD21" s="184" t="s">
        <v>65</v>
      </c>
      <c r="AE21" s="183"/>
      <c r="AF21" s="184" t="s">
        <v>65</v>
      </c>
      <c r="AG21" s="184" t="s">
        <v>65</v>
      </c>
      <c r="AH21" s="184" t="s">
        <v>65</v>
      </c>
      <c r="AI21" s="186" t="s">
        <v>65</v>
      </c>
      <c r="AJ21" s="186" t="s">
        <v>65</v>
      </c>
      <c r="AK21" s="124">
        <f t="shared" si="7"/>
        <v>7</v>
      </c>
      <c r="AL21" s="125">
        <f t="shared" si="8"/>
        <v>1</v>
      </c>
      <c r="AM21" s="146">
        <f t="shared" si="0"/>
        <v>6</v>
      </c>
      <c r="AN21" s="147">
        <f t="shared" si="1"/>
        <v>0</v>
      </c>
      <c r="AO21" s="145">
        <f t="shared" si="2"/>
        <v>0</v>
      </c>
      <c r="AP21" s="145">
        <f t="shared" si="3"/>
        <v>0</v>
      </c>
      <c r="AQ21" s="145"/>
      <c r="AR21" s="145"/>
      <c r="AS21" s="145">
        <f t="shared" si="4"/>
        <v>0</v>
      </c>
      <c r="AT21" s="146"/>
      <c r="AU21" s="147">
        <f t="shared" si="5"/>
        <v>16</v>
      </c>
      <c r="AV21" s="145"/>
      <c r="AW21" s="146"/>
      <c r="AX21" s="147">
        <f t="shared" si="6"/>
        <v>56</v>
      </c>
      <c r="AY21" s="115"/>
      <c r="AZ21" s="111"/>
      <c r="BB21" s="36"/>
      <c r="BI21" s="58"/>
      <c r="BJ21" s="58"/>
    </row>
    <row r="22" spans="1:62" ht="18" customHeight="1">
      <c r="A22" s="167">
        <v>3</v>
      </c>
      <c r="B22" s="276" t="s">
        <v>33</v>
      </c>
      <c r="C22" s="285"/>
      <c r="D22" s="77" t="s">
        <v>113</v>
      </c>
      <c r="E22" s="78" t="s">
        <v>110</v>
      </c>
      <c r="F22" s="204"/>
      <c r="G22" s="188"/>
      <c r="H22" s="188"/>
      <c r="I22" s="188"/>
      <c r="J22" s="189"/>
      <c r="K22" s="189"/>
      <c r="L22" s="209"/>
      <c r="M22" s="189"/>
      <c r="N22" s="189"/>
      <c r="O22" s="188"/>
      <c r="P22" s="188"/>
      <c r="Q22" s="188"/>
      <c r="R22" s="188"/>
      <c r="S22" s="188"/>
      <c r="T22" s="188"/>
      <c r="U22" s="189"/>
      <c r="V22" s="188"/>
      <c r="W22" s="189" t="s">
        <v>59</v>
      </c>
      <c r="X22" s="189" t="s">
        <v>62</v>
      </c>
      <c r="Y22" s="189" t="s">
        <v>62</v>
      </c>
      <c r="Z22" s="189" t="s">
        <v>62</v>
      </c>
      <c r="AA22" s="189" t="s">
        <v>62</v>
      </c>
      <c r="AB22" s="189" t="s">
        <v>59</v>
      </c>
      <c r="AC22" s="188"/>
      <c r="AD22" s="188"/>
      <c r="AE22" s="189" t="s">
        <v>60</v>
      </c>
      <c r="AF22" s="188"/>
      <c r="AG22" s="188"/>
      <c r="AH22" s="188"/>
      <c r="AI22" s="191"/>
      <c r="AJ22" s="191"/>
      <c r="AK22" s="129">
        <f t="shared" si="7"/>
        <v>7</v>
      </c>
      <c r="AL22" s="130">
        <f t="shared" si="8"/>
        <v>1</v>
      </c>
      <c r="AM22" s="131">
        <f t="shared" si="0"/>
        <v>6</v>
      </c>
      <c r="AN22" s="128">
        <f t="shared" si="1"/>
        <v>0</v>
      </c>
      <c r="AO22" s="130">
        <f t="shared" si="2"/>
        <v>0</v>
      </c>
      <c r="AP22" s="130">
        <f t="shared" si="3"/>
        <v>0</v>
      </c>
      <c r="AQ22" s="130"/>
      <c r="AR22" s="130"/>
      <c r="AS22" s="130">
        <f t="shared" si="4"/>
        <v>0</v>
      </c>
      <c r="AT22" s="131"/>
      <c r="AU22" s="128">
        <f t="shared" si="5"/>
        <v>0</v>
      </c>
      <c r="AV22" s="130"/>
      <c r="AW22" s="131"/>
      <c r="AX22" s="128">
        <f t="shared" si="6"/>
        <v>56</v>
      </c>
      <c r="AY22" s="116"/>
      <c r="AZ22" s="117"/>
      <c r="BB22" s="36">
        <v>12</v>
      </c>
      <c r="BI22" s="58"/>
      <c r="BJ22" s="58"/>
    </row>
    <row r="23" spans="1:62" ht="18" customHeight="1" thickBot="1">
      <c r="A23" s="168"/>
      <c r="B23" s="278" t="s">
        <v>16</v>
      </c>
      <c r="C23" s="315"/>
      <c r="D23" s="79" t="s">
        <v>113</v>
      </c>
      <c r="E23" s="80" t="s">
        <v>120</v>
      </c>
      <c r="F23" s="214"/>
      <c r="G23" s="210"/>
      <c r="H23" s="210"/>
      <c r="I23" s="210"/>
      <c r="J23" s="211"/>
      <c r="K23" s="211"/>
      <c r="L23" s="228"/>
      <c r="M23" s="211"/>
      <c r="N23" s="211"/>
      <c r="O23" s="210"/>
      <c r="P23" s="210"/>
      <c r="Q23" s="210"/>
      <c r="R23" s="210"/>
      <c r="S23" s="210"/>
      <c r="T23" s="210"/>
      <c r="U23" s="211" t="s">
        <v>59</v>
      </c>
      <c r="V23" s="210"/>
      <c r="W23" s="211"/>
      <c r="X23" s="211"/>
      <c r="Y23" s="211"/>
      <c r="Z23" s="211"/>
      <c r="AA23" s="211"/>
      <c r="AB23" s="211"/>
      <c r="AC23" s="210"/>
      <c r="AD23" s="210"/>
      <c r="AE23" s="211"/>
      <c r="AF23" s="210"/>
      <c r="AG23" s="210"/>
      <c r="AH23" s="210"/>
      <c r="AI23" s="213"/>
      <c r="AJ23" s="213"/>
      <c r="AK23" s="148">
        <f t="shared" si="7"/>
        <v>1</v>
      </c>
      <c r="AL23" s="150">
        <f t="shared" si="8"/>
        <v>0</v>
      </c>
      <c r="AM23" s="137">
        <f t="shared" si="0"/>
        <v>1</v>
      </c>
      <c r="AN23" s="135">
        <f t="shared" si="1"/>
        <v>0</v>
      </c>
      <c r="AO23" s="136">
        <f t="shared" si="2"/>
        <v>0</v>
      </c>
      <c r="AP23" s="136">
        <f t="shared" si="3"/>
        <v>0</v>
      </c>
      <c r="AQ23" s="136"/>
      <c r="AR23" s="136"/>
      <c r="AS23" s="136">
        <f t="shared" si="4"/>
        <v>0</v>
      </c>
      <c r="AT23" s="137"/>
      <c r="AU23" s="135">
        <f t="shared" si="5"/>
        <v>0</v>
      </c>
      <c r="AV23" s="136"/>
      <c r="AW23" s="137"/>
      <c r="AX23" s="149">
        <f t="shared" si="6"/>
        <v>8</v>
      </c>
      <c r="AY23" s="118"/>
      <c r="AZ23" s="119"/>
      <c r="BB23" s="36"/>
      <c r="BI23" s="58"/>
      <c r="BJ23" s="58"/>
    </row>
    <row r="24" spans="1:62" ht="18.75" customHeight="1">
      <c r="A24" s="169"/>
      <c r="B24" s="280" t="s">
        <v>6</v>
      </c>
      <c r="C24" s="281"/>
      <c r="D24" s="88" t="s">
        <v>137</v>
      </c>
      <c r="E24" s="89" t="s">
        <v>138</v>
      </c>
      <c r="F24" s="259" t="s">
        <v>65</v>
      </c>
      <c r="G24" s="199" t="s">
        <v>65</v>
      </c>
      <c r="H24" s="199" t="s">
        <v>65</v>
      </c>
      <c r="I24" s="199" t="s">
        <v>65</v>
      </c>
      <c r="J24" s="198"/>
      <c r="K24" s="198" t="s">
        <v>60</v>
      </c>
      <c r="L24" s="198"/>
      <c r="M24" s="198"/>
      <c r="N24" s="260"/>
      <c r="O24" s="244" t="s">
        <v>65</v>
      </c>
      <c r="P24" s="199" t="s">
        <v>65</v>
      </c>
      <c r="Q24" s="198" t="s">
        <v>62</v>
      </c>
      <c r="R24" s="198" t="s">
        <v>62</v>
      </c>
      <c r="S24" s="198" t="s">
        <v>62</v>
      </c>
      <c r="T24" s="198"/>
      <c r="U24" s="198" t="s">
        <v>71</v>
      </c>
      <c r="V24" s="199" t="s">
        <v>65</v>
      </c>
      <c r="W24" s="199" t="s">
        <v>65</v>
      </c>
      <c r="X24" s="198"/>
      <c r="Y24" s="198" t="s">
        <v>62</v>
      </c>
      <c r="Z24" s="198" t="s">
        <v>62</v>
      </c>
      <c r="AA24" s="198"/>
      <c r="AB24" s="198" t="s">
        <v>71</v>
      </c>
      <c r="AC24" s="199" t="s">
        <v>65</v>
      </c>
      <c r="AD24" s="199" t="s">
        <v>65</v>
      </c>
      <c r="AE24" s="198"/>
      <c r="AF24" s="198" t="s">
        <v>71</v>
      </c>
      <c r="AG24" s="198"/>
      <c r="AH24" s="198" t="s">
        <v>60</v>
      </c>
      <c r="AI24" s="202" t="s">
        <v>71</v>
      </c>
      <c r="AJ24" s="261" t="s">
        <v>65</v>
      </c>
      <c r="AK24" s="129">
        <f t="shared" si="7"/>
        <v>7</v>
      </c>
      <c r="AL24" s="125">
        <f t="shared" si="8"/>
        <v>2</v>
      </c>
      <c r="AM24" s="131">
        <f t="shared" si="0"/>
        <v>5</v>
      </c>
      <c r="AN24" s="128">
        <f t="shared" si="1"/>
        <v>0</v>
      </c>
      <c r="AO24" s="130">
        <f t="shared" si="2"/>
        <v>4</v>
      </c>
      <c r="AP24" s="130">
        <f t="shared" si="3"/>
        <v>0</v>
      </c>
      <c r="AQ24" s="130"/>
      <c r="AR24" s="130"/>
      <c r="AS24" s="130">
        <f t="shared" si="4"/>
        <v>0</v>
      </c>
      <c r="AT24" s="131"/>
      <c r="AU24" s="128">
        <f t="shared" si="5"/>
        <v>11</v>
      </c>
      <c r="AV24" s="130"/>
      <c r="AW24" s="131"/>
      <c r="AX24" s="128">
        <f t="shared" si="6"/>
        <v>56</v>
      </c>
      <c r="AY24" s="109"/>
      <c r="AZ24" s="110"/>
      <c r="BB24" s="36"/>
      <c r="BI24" s="58"/>
      <c r="BJ24" s="58"/>
    </row>
    <row r="25" spans="1:62" ht="18.75" customHeight="1">
      <c r="A25" s="169"/>
      <c r="B25" s="276" t="s">
        <v>7</v>
      </c>
      <c r="C25" s="285"/>
      <c r="D25" s="104" t="s">
        <v>129</v>
      </c>
      <c r="E25" s="91"/>
      <c r="F25" s="181"/>
      <c r="G25" s="184"/>
      <c r="H25" s="184"/>
      <c r="I25" s="184"/>
      <c r="J25" s="183">
        <v>8</v>
      </c>
      <c r="K25" s="183"/>
      <c r="L25" s="183"/>
      <c r="M25" s="183"/>
      <c r="N25" s="229"/>
      <c r="O25" s="230"/>
      <c r="P25" s="184"/>
      <c r="Q25" s="183"/>
      <c r="R25" s="183"/>
      <c r="S25" s="189"/>
      <c r="T25" s="189"/>
      <c r="U25" s="189"/>
      <c r="V25" s="188"/>
      <c r="W25" s="188"/>
      <c r="X25" s="189"/>
      <c r="Y25" s="189"/>
      <c r="Z25" s="189"/>
      <c r="AA25" s="189">
        <v>8</v>
      </c>
      <c r="AB25" s="189"/>
      <c r="AC25" s="188"/>
      <c r="AD25" s="188"/>
      <c r="AE25" s="189">
        <v>8</v>
      </c>
      <c r="AF25" s="189"/>
      <c r="AG25" s="189"/>
      <c r="AH25" s="189"/>
      <c r="AI25" s="190"/>
      <c r="AJ25" s="262"/>
      <c r="AK25" s="129">
        <f t="shared" si="7"/>
        <v>3</v>
      </c>
      <c r="AL25" s="130">
        <f t="shared" si="8"/>
        <v>0</v>
      </c>
      <c r="AM25" s="131">
        <f t="shared" si="0"/>
        <v>0</v>
      </c>
      <c r="AN25" s="128">
        <f t="shared" si="1"/>
        <v>0</v>
      </c>
      <c r="AO25" s="130">
        <f t="shared" si="2"/>
        <v>0</v>
      </c>
      <c r="AP25" s="130">
        <f t="shared" si="3"/>
        <v>0</v>
      </c>
      <c r="AQ25" s="130"/>
      <c r="AR25" s="130"/>
      <c r="AS25" s="130">
        <f t="shared" si="4"/>
        <v>0</v>
      </c>
      <c r="AT25" s="131"/>
      <c r="AU25" s="128">
        <f t="shared" si="5"/>
        <v>0</v>
      </c>
      <c r="AV25" s="130"/>
      <c r="AW25" s="131"/>
      <c r="AX25" s="128">
        <f t="shared" si="6"/>
        <v>24</v>
      </c>
      <c r="AY25" s="116"/>
      <c r="AZ25" s="117"/>
      <c r="BB25" s="36"/>
      <c r="BI25" s="58"/>
      <c r="BJ25" s="58"/>
    </row>
    <row r="26" spans="1:62" ht="18.75" customHeight="1">
      <c r="A26" s="169"/>
      <c r="B26" s="178"/>
      <c r="C26" s="180"/>
      <c r="D26" s="104" t="s">
        <v>114</v>
      </c>
      <c r="E26" s="91" t="s">
        <v>110</v>
      </c>
      <c r="F26" s="181"/>
      <c r="G26" s="184"/>
      <c r="H26" s="184"/>
      <c r="I26" s="184"/>
      <c r="J26" s="183"/>
      <c r="K26" s="183"/>
      <c r="L26" s="183" t="s">
        <v>62</v>
      </c>
      <c r="M26" s="183"/>
      <c r="N26" s="229"/>
      <c r="O26" s="230"/>
      <c r="P26" s="184"/>
      <c r="Q26" s="183"/>
      <c r="R26" s="183"/>
      <c r="S26" s="189"/>
      <c r="T26" s="189" t="s">
        <v>60</v>
      </c>
      <c r="U26" s="189"/>
      <c r="V26" s="188"/>
      <c r="W26" s="188"/>
      <c r="X26" s="189" t="s">
        <v>60</v>
      </c>
      <c r="Y26" s="189"/>
      <c r="Z26" s="189"/>
      <c r="AA26" s="189"/>
      <c r="AB26" s="189"/>
      <c r="AC26" s="188"/>
      <c r="AD26" s="188"/>
      <c r="AE26" s="189"/>
      <c r="AF26" s="189"/>
      <c r="AG26" s="189"/>
      <c r="AH26" s="189"/>
      <c r="AI26" s="190"/>
      <c r="AJ26" s="262"/>
      <c r="AK26" s="129">
        <f>COUNTIF(F26:AJ26,"к")+COUNTIF(F26:AJ26,"к/э")+COUNTIF(F26:AJ26,"8")+COUNTIF(F26:AJ26,"р")+COUNTIF(F26:AJ26,"7")+COUNTIF(F26:AJ26,"4/4р")</f>
        <v>3</v>
      </c>
      <c r="AL26" s="130">
        <f>COUNTIF(F26:AJ26,"4/4р")/2+COUNTIF(F26:AJ26,"р")</f>
        <v>2</v>
      </c>
      <c r="AM26" s="131">
        <f>COUNTIF(F26:AJ26,"к")+COUNTIF(F26:AJ26,"к/э")</f>
        <v>1</v>
      </c>
      <c r="AN26" s="128">
        <f>COUNTIF(F26:AJ26,"о")</f>
        <v>0</v>
      </c>
      <c r="AO26" s="130">
        <f>COUNTIF(F26:AJ26,"а")</f>
        <v>0</v>
      </c>
      <c r="AP26" s="130">
        <f>COUNTIF(F26:AJ26,"б")</f>
        <v>0</v>
      </c>
      <c r="AQ26" s="130"/>
      <c r="AR26" s="130"/>
      <c r="AS26" s="130">
        <f>COUNTIF(F26:AJ26,"У")</f>
        <v>0</v>
      </c>
      <c r="AT26" s="131"/>
      <c r="AU26" s="128">
        <f>COUNTIF(F26:AJ26,"в")</f>
        <v>0</v>
      </c>
      <c r="AV26" s="130"/>
      <c r="AW26" s="131"/>
      <c r="AX26" s="128">
        <f>AK26*8-COUNTIF(F26:AJ26,"7")</f>
        <v>24</v>
      </c>
      <c r="AY26" s="116"/>
      <c r="AZ26" s="117"/>
      <c r="BB26" s="36"/>
      <c r="BI26" s="58"/>
      <c r="BJ26" s="58"/>
    </row>
    <row r="27" spans="1:62" ht="18" customHeight="1">
      <c r="A27" s="169">
        <v>4</v>
      </c>
      <c r="B27" s="276" t="s">
        <v>8</v>
      </c>
      <c r="C27" s="277"/>
      <c r="D27" s="90" t="s">
        <v>111</v>
      </c>
      <c r="E27" s="91"/>
      <c r="F27" s="181"/>
      <c r="G27" s="230"/>
      <c r="H27" s="230"/>
      <c r="I27" s="230"/>
      <c r="J27" s="231"/>
      <c r="K27" s="231"/>
      <c r="L27" s="231"/>
      <c r="M27" s="231"/>
      <c r="N27" s="183"/>
      <c r="O27" s="184"/>
      <c r="P27" s="184"/>
      <c r="Q27" s="183"/>
      <c r="R27" s="183"/>
      <c r="S27" s="189"/>
      <c r="T27" s="189"/>
      <c r="U27" s="189"/>
      <c r="V27" s="188"/>
      <c r="W27" s="188"/>
      <c r="X27" s="189"/>
      <c r="Y27" s="189"/>
      <c r="Z27" s="189"/>
      <c r="AA27" s="189"/>
      <c r="AB27" s="189"/>
      <c r="AC27" s="188"/>
      <c r="AD27" s="188"/>
      <c r="AE27" s="189"/>
      <c r="AF27" s="189"/>
      <c r="AG27" s="189">
        <v>8</v>
      </c>
      <c r="AH27" s="189"/>
      <c r="AI27" s="190"/>
      <c r="AJ27" s="262"/>
      <c r="AK27" s="129">
        <f t="shared" si="7"/>
        <v>1</v>
      </c>
      <c r="AL27" s="130">
        <f t="shared" si="8"/>
        <v>0</v>
      </c>
      <c r="AM27" s="151">
        <f t="shared" si="0"/>
        <v>0</v>
      </c>
      <c r="AN27" s="152">
        <f t="shared" si="1"/>
        <v>0</v>
      </c>
      <c r="AO27" s="150">
        <f t="shared" si="2"/>
        <v>0</v>
      </c>
      <c r="AP27" s="150">
        <f t="shared" si="3"/>
        <v>0</v>
      </c>
      <c r="AQ27" s="150"/>
      <c r="AR27" s="150"/>
      <c r="AS27" s="130">
        <f t="shared" si="4"/>
        <v>0</v>
      </c>
      <c r="AT27" s="151"/>
      <c r="AU27" s="152">
        <f t="shared" si="5"/>
        <v>0</v>
      </c>
      <c r="AV27" s="150"/>
      <c r="AW27" s="151"/>
      <c r="AX27" s="128">
        <f t="shared" si="6"/>
        <v>8</v>
      </c>
      <c r="AY27" s="116"/>
      <c r="AZ27" s="117"/>
      <c r="BB27" s="36">
        <v>1</v>
      </c>
      <c r="BI27" s="58"/>
      <c r="BJ27" s="58"/>
    </row>
    <row r="28" spans="1:62" ht="18" customHeight="1" thickBot="1">
      <c r="A28" s="168"/>
      <c r="B28" s="278"/>
      <c r="C28" s="279"/>
      <c r="D28" s="92" t="s">
        <v>114</v>
      </c>
      <c r="E28" s="93" t="s">
        <v>120</v>
      </c>
      <c r="F28" s="232"/>
      <c r="G28" s="221"/>
      <c r="H28" s="221"/>
      <c r="I28" s="221"/>
      <c r="J28" s="223"/>
      <c r="K28" s="222"/>
      <c r="L28" s="223"/>
      <c r="M28" s="233" t="s">
        <v>59</v>
      </c>
      <c r="N28" s="223" t="s">
        <v>59</v>
      </c>
      <c r="O28" s="234"/>
      <c r="P28" s="234"/>
      <c r="Q28" s="222"/>
      <c r="R28" s="222"/>
      <c r="S28" s="223"/>
      <c r="T28" s="223"/>
      <c r="U28" s="223"/>
      <c r="V28" s="193"/>
      <c r="W28" s="193"/>
      <c r="X28" s="194"/>
      <c r="Y28" s="194"/>
      <c r="Z28" s="194"/>
      <c r="AA28" s="194"/>
      <c r="AB28" s="194"/>
      <c r="AC28" s="193"/>
      <c r="AD28" s="193"/>
      <c r="AE28" s="194"/>
      <c r="AF28" s="194"/>
      <c r="AG28" s="194"/>
      <c r="AH28" s="194"/>
      <c r="AI28" s="195"/>
      <c r="AJ28" s="263"/>
      <c r="AK28" s="148">
        <f t="shared" si="7"/>
        <v>2</v>
      </c>
      <c r="AL28" s="150">
        <f t="shared" si="8"/>
        <v>0</v>
      </c>
      <c r="AM28" s="137">
        <f t="shared" si="0"/>
        <v>2</v>
      </c>
      <c r="AN28" s="135">
        <f t="shared" si="1"/>
        <v>0</v>
      </c>
      <c r="AO28" s="136">
        <f t="shared" si="2"/>
        <v>0</v>
      </c>
      <c r="AP28" s="136">
        <f t="shared" si="3"/>
        <v>0</v>
      </c>
      <c r="AQ28" s="136"/>
      <c r="AR28" s="136"/>
      <c r="AS28" s="136">
        <f t="shared" si="4"/>
        <v>0</v>
      </c>
      <c r="AT28" s="137"/>
      <c r="AU28" s="135">
        <f t="shared" si="5"/>
        <v>0</v>
      </c>
      <c r="AV28" s="136"/>
      <c r="AW28" s="137"/>
      <c r="AX28" s="149">
        <f t="shared" si="6"/>
        <v>16</v>
      </c>
      <c r="AY28" s="118"/>
      <c r="AZ28" s="119"/>
      <c r="BB28" s="37"/>
      <c r="BI28" s="58"/>
      <c r="BJ28" s="58"/>
    </row>
    <row r="29" spans="1:62" ht="18" customHeight="1">
      <c r="A29" s="170"/>
      <c r="B29" s="280" t="s">
        <v>17</v>
      </c>
      <c r="C29" s="281"/>
      <c r="D29" s="86" t="s">
        <v>139</v>
      </c>
      <c r="E29" s="87" t="s">
        <v>118</v>
      </c>
      <c r="F29" s="235" t="s">
        <v>59</v>
      </c>
      <c r="G29" s="198"/>
      <c r="H29" s="199" t="s">
        <v>65</v>
      </c>
      <c r="I29" s="199" t="s">
        <v>65</v>
      </c>
      <c r="J29" s="198" t="s">
        <v>59</v>
      </c>
      <c r="K29" s="198" t="s">
        <v>59</v>
      </c>
      <c r="L29" s="183" t="s">
        <v>59</v>
      </c>
      <c r="M29" s="198" t="s">
        <v>59</v>
      </c>
      <c r="N29" s="200"/>
      <c r="O29" s="188" t="s">
        <v>65</v>
      </c>
      <c r="P29" s="199" t="s">
        <v>65</v>
      </c>
      <c r="Q29" s="198" t="s">
        <v>62</v>
      </c>
      <c r="R29" s="198" t="s">
        <v>62</v>
      </c>
      <c r="S29" s="189" t="s">
        <v>62</v>
      </c>
      <c r="T29" s="209"/>
      <c r="U29" s="189" t="s">
        <v>62</v>
      </c>
      <c r="V29" s="199" t="s">
        <v>65</v>
      </c>
      <c r="W29" s="199" t="s">
        <v>65</v>
      </c>
      <c r="X29" s="198" t="s">
        <v>60</v>
      </c>
      <c r="Y29" s="198" t="s">
        <v>62</v>
      </c>
      <c r="Z29" s="198" t="s">
        <v>62</v>
      </c>
      <c r="AA29" s="198"/>
      <c r="AB29" s="198" t="s">
        <v>71</v>
      </c>
      <c r="AC29" s="199" t="s">
        <v>65</v>
      </c>
      <c r="AD29" s="199" t="s">
        <v>65</v>
      </c>
      <c r="AE29" s="198"/>
      <c r="AF29" s="198" t="s">
        <v>65</v>
      </c>
      <c r="AG29" s="198" t="s">
        <v>60</v>
      </c>
      <c r="AH29" s="198" t="s">
        <v>60</v>
      </c>
      <c r="AI29" s="202"/>
      <c r="AJ29" s="203" t="s">
        <v>65</v>
      </c>
      <c r="AK29" s="124">
        <f t="shared" si="7"/>
        <v>14</v>
      </c>
      <c r="AL29" s="125">
        <f t="shared" si="8"/>
        <v>3</v>
      </c>
      <c r="AM29" s="126">
        <f t="shared" si="0"/>
        <v>11</v>
      </c>
      <c r="AN29" s="139">
        <f t="shared" si="1"/>
        <v>0</v>
      </c>
      <c r="AO29" s="125">
        <f t="shared" si="2"/>
        <v>1</v>
      </c>
      <c r="AP29" s="125">
        <f t="shared" si="3"/>
        <v>0</v>
      </c>
      <c r="AQ29" s="125"/>
      <c r="AR29" s="125"/>
      <c r="AS29" s="125">
        <f t="shared" si="4"/>
        <v>0</v>
      </c>
      <c r="AT29" s="153"/>
      <c r="AU29" s="127">
        <f t="shared" si="5"/>
        <v>10</v>
      </c>
      <c r="AV29" s="125"/>
      <c r="AW29" s="146"/>
      <c r="AX29" s="147">
        <f t="shared" si="6"/>
        <v>112</v>
      </c>
      <c r="AY29" s="115"/>
      <c r="AZ29" s="111"/>
      <c r="BB29" s="35"/>
      <c r="BI29" s="58"/>
      <c r="BJ29" s="58"/>
    </row>
    <row r="30" spans="1:62" ht="18" customHeight="1">
      <c r="A30" s="170"/>
      <c r="B30" s="276" t="s">
        <v>18</v>
      </c>
      <c r="C30" s="277"/>
      <c r="D30" s="88" t="s">
        <v>115</v>
      </c>
      <c r="E30" s="89" t="s">
        <v>135</v>
      </c>
      <c r="F30" s="236"/>
      <c r="G30" s="209" t="s">
        <v>59</v>
      </c>
      <c r="H30" s="205"/>
      <c r="I30" s="205"/>
      <c r="J30" s="209"/>
      <c r="K30" s="209"/>
      <c r="L30" s="209"/>
      <c r="M30" s="237"/>
      <c r="N30" s="189" t="s">
        <v>62</v>
      </c>
      <c r="O30" s="205"/>
      <c r="P30" s="188"/>
      <c r="Q30" s="189"/>
      <c r="R30" s="209"/>
      <c r="S30" s="209"/>
      <c r="T30" s="209"/>
      <c r="U30" s="209"/>
      <c r="V30" s="188"/>
      <c r="W30" s="188"/>
      <c r="X30" s="189"/>
      <c r="Y30" s="189"/>
      <c r="Z30" s="189"/>
      <c r="AA30" s="189"/>
      <c r="AB30" s="189"/>
      <c r="AC30" s="188"/>
      <c r="AD30" s="188"/>
      <c r="AE30" s="189" t="s">
        <v>60</v>
      </c>
      <c r="AF30" s="189"/>
      <c r="AG30" s="189"/>
      <c r="AH30" s="189"/>
      <c r="AI30" s="190"/>
      <c r="AJ30" s="191"/>
      <c r="AK30" s="129">
        <f t="shared" si="7"/>
        <v>3</v>
      </c>
      <c r="AL30" s="130">
        <f t="shared" si="8"/>
        <v>1</v>
      </c>
      <c r="AM30" s="131">
        <f t="shared" si="0"/>
        <v>2</v>
      </c>
      <c r="AN30" s="143">
        <f t="shared" si="1"/>
        <v>0</v>
      </c>
      <c r="AO30" s="130">
        <f t="shared" si="2"/>
        <v>0</v>
      </c>
      <c r="AP30" s="130">
        <f t="shared" si="3"/>
        <v>0</v>
      </c>
      <c r="AQ30" s="130"/>
      <c r="AR30" s="130"/>
      <c r="AS30" s="130">
        <f t="shared" si="4"/>
        <v>0</v>
      </c>
      <c r="AT30" s="154"/>
      <c r="AU30" s="128">
        <f t="shared" si="5"/>
        <v>0</v>
      </c>
      <c r="AV30" s="130"/>
      <c r="AW30" s="151"/>
      <c r="AX30" s="128">
        <f t="shared" si="6"/>
        <v>24</v>
      </c>
      <c r="AY30" s="116"/>
      <c r="AZ30" s="117"/>
      <c r="BB30" s="36">
        <v>0</v>
      </c>
      <c r="BI30" s="58"/>
      <c r="BJ30" s="58"/>
    </row>
    <row r="31" spans="1:62" ht="18" customHeight="1">
      <c r="A31" s="170"/>
      <c r="B31" s="178"/>
      <c r="C31" s="180"/>
      <c r="D31" s="253"/>
      <c r="E31" s="254" t="s">
        <v>117</v>
      </c>
      <c r="F31" s="255"/>
      <c r="G31" s="218"/>
      <c r="H31" s="215"/>
      <c r="I31" s="215"/>
      <c r="J31" s="218"/>
      <c r="K31" s="218"/>
      <c r="L31" s="209"/>
      <c r="M31" s="256"/>
      <c r="N31" s="211"/>
      <c r="O31" s="215"/>
      <c r="P31" s="210"/>
      <c r="Q31" s="211"/>
      <c r="R31" s="218"/>
      <c r="S31" s="218"/>
      <c r="T31" s="218" t="s">
        <v>60</v>
      </c>
      <c r="U31" s="218"/>
      <c r="V31" s="210"/>
      <c r="W31" s="210"/>
      <c r="X31" s="211"/>
      <c r="Y31" s="211"/>
      <c r="Z31" s="211"/>
      <c r="AA31" s="211"/>
      <c r="AB31" s="211"/>
      <c r="AC31" s="210"/>
      <c r="AD31" s="210"/>
      <c r="AE31" s="211"/>
      <c r="AF31" s="211"/>
      <c r="AG31" s="211"/>
      <c r="AH31" s="211"/>
      <c r="AI31" s="212"/>
      <c r="AJ31" s="213"/>
      <c r="AK31" s="129">
        <f>COUNTIF(F31:AJ31,"к")+COUNTIF(F31:AJ31,"к/э")+COUNTIF(F31:AJ31,"8")+COUNTIF(F31:AJ31,"р")+COUNTIF(F31:AJ31,"7")+COUNTIF(F31:AJ31,"4/4р")</f>
        <v>1</v>
      </c>
      <c r="AL31" s="130">
        <f>COUNTIF(F31:AJ31,"4/4р")/2+COUNTIF(F31:AJ31,"р")</f>
        <v>1</v>
      </c>
      <c r="AM31" s="131">
        <f>COUNTIF(F31:AJ31,"к")+COUNTIF(F31:AJ31,"к/э")</f>
        <v>0</v>
      </c>
      <c r="AN31" s="143">
        <f>COUNTIF(F31:AJ31,"о")</f>
        <v>0</v>
      </c>
      <c r="AO31" s="130">
        <f>COUNTIF(F31:AJ31,"а")</f>
        <v>0</v>
      </c>
      <c r="AP31" s="130">
        <f>COUNTIF(F31:AJ31,"б")</f>
        <v>0</v>
      </c>
      <c r="AQ31" s="130"/>
      <c r="AR31" s="130"/>
      <c r="AS31" s="130">
        <f>COUNTIF(F31:AJ31,"У")</f>
        <v>0</v>
      </c>
      <c r="AT31" s="154"/>
      <c r="AU31" s="128">
        <f>COUNTIF(F31:AJ31,"в")</f>
        <v>0</v>
      </c>
      <c r="AV31" s="130"/>
      <c r="AW31" s="151"/>
      <c r="AX31" s="128">
        <f>AK31*8-COUNTIF(F31:AJ31,"7")</f>
        <v>8</v>
      </c>
      <c r="AY31" s="109"/>
      <c r="AZ31" s="110"/>
      <c r="BB31" s="36"/>
      <c r="BI31" s="58"/>
      <c r="BJ31" s="58"/>
    </row>
    <row r="32" spans="1:62" ht="18" customHeight="1">
      <c r="A32" s="170"/>
      <c r="B32" s="178"/>
      <c r="C32" s="180"/>
      <c r="D32" s="253" t="s">
        <v>125</v>
      </c>
      <c r="E32" s="254"/>
      <c r="F32" s="255"/>
      <c r="G32" s="218"/>
      <c r="H32" s="215"/>
      <c r="I32" s="215"/>
      <c r="J32" s="218"/>
      <c r="K32" s="218"/>
      <c r="L32" s="209"/>
      <c r="M32" s="256"/>
      <c r="N32" s="211"/>
      <c r="O32" s="215"/>
      <c r="P32" s="210"/>
      <c r="Q32" s="211"/>
      <c r="R32" s="218"/>
      <c r="S32" s="218"/>
      <c r="T32" s="218"/>
      <c r="U32" s="218"/>
      <c r="V32" s="210"/>
      <c r="W32" s="210"/>
      <c r="X32" s="211"/>
      <c r="Y32" s="211"/>
      <c r="Z32" s="211"/>
      <c r="AA32" s="211"/>
      <c r="AB32" s="211"/>
      <c r="AC32" s="210"/>
      <c r="AD32" s="210"/>
      <c r="AE32" s="211"/>
      <c r="AF32" s="211"/>
      <c r="AG32" s="211"/>
      <c r="AH32" s="211"/>
      <c r="AI32" s="212">
        <v>8</v>
      </c>
      <c r="AJ32" s="213"/>
      <c r="AK32" s="129">
        <f>COUNTIF(F32:AJ32,"к")+COUNTIF(F32:AJ32,"к/э")+COUNTIF(F32:AJ32,"8")+COUNTIF(F32:AJ32,"р")+COUNTIF(F32:AJ32,"7")+COUNTIF(F32:AJ32,"4/4р")</f>
        <v>1</v>
      </c>
      <c r="AL32" s="130">
        <f>COUNTIF(F32:AJ32,"4/4р")/2+COUNTIF(F32:AJ32,"р")</f>
        <v>0</v>
      </c>
      <c r="AM32" s="131">
        <f>COUNTIF(F32:AJ32,"к")+COUNTIF(F32:AJ32,"к/э")</f>
        <v>0</v>
      </c>
      <c r="AN32" s="143">
        <f>COUNTIF(F32:AJ32,"о")</f>
        <v>0</v>
      </c>
      <c r="AO32" s="130">
        <f>COUNTIF(F32:AJ32,"а")</f>
        <v>0</v>
      </c>
      <c r="AP32" s="130">
        <f>COUNTIF(F32:AJ32,"б")</f>
        <v>0</v>
      </c>
      <c r="AQ32" s="130"/>
      <c r="AR32" s="130"/>
      <c r="AS32" s="130">
        <f>COUNTIF(F32:AJ32,"У")</f>
        <v>0</v>
      </c>
      <c r="AT32" s="154"/>
      <c r="AU32" s="128">
        <f>COUNTIF(F32:AJ32,"в")</f>
        <v>0</v>
      </c>
      <c r="AV32" s="130"/>
      <c r="AW32" s="151"/>
      <c r="AX32" s="128">
        <f>AK32*8-COUNTIF(F32:AJ32,"7")</f>
        <v>8</v>
      </c>
      <c r="AY32" s="109"/>
      <c r="AZ32" s="110"/>
      <c r="BB32" s="36"/>
      <c r="BI32" s="58"/>
      <c r="BJ32" s="58"/>
    </row>
    <row r="33" spans="1:62" ht="18" customHeight="1" thickBot="1">
      <c r="A33" s="170">
        <v>5</v>
      </c>
      <c r="B33" s="278" t="s">
        <v>19</v>
      </c>
      <c r="C33" s="279"/>
      <c r="D33" s="79" t="s">
        <v>111</v>
      </c>
      <c r="E33" s="80"/>
      <c r="F33" s="220"/>
      <c r="G33" s="194"/>
      <c r="H33" s="193"/>
      <c r="I33" s="193"/>
      <c r="J33" s="194"/>
      <c r="K33" s="194"/>
      <c r="L33" s="209"/>
      <c r="M33" s="194"/>
      <c r="N33" s="194"/>
      <c r="O33" s="193"/>
      <c r="P33" s="193"/>
      <c r="Q33" s="194"/>
      <c r="R33" s="194"/>
      <c r="S33" s="194"/>
      <c r="T33" s="194"/>
      <c r="U33" s="194"/>
      <c r="V33" s="193"/>
      <c r="W33" s="193"/>
      <c r="X33" s="194"/>
      <c r="Y33" s="194"/>
      <c r="Z33" s="194"/>
      <c r="AA33" s="194">
        <v>8</v>
      </c>
      <c r="AB33" s="194"/>
      <c r="AC33" s="193"/>
      <c r="AD33" s="193"/>
      <c r="AE33" s="194"/>
      <c r="AF33" s="194"/>
      <c r="AG33" s="194"/>
      <c r="AH33" s="194"/>
      <c r="AI33" s="195"/>
      <c r="AJ33" s="196"/>
      <c r="AK33" s="148">
        <f t="shared" si="7"/>
        <v>1</v>
      </c>
      <c r="AL33" s="150">
        <f t="shared" si="8"/>
        <v>0</v>
      </c>
      <c r="AM33" s="137">
        <f t="shared" si="0"/>
        <v>0</v>
      </c>
      <c r="AN33" s="155">
        <f t="shared" si="1"/>
        <v>0</v>
      </c>
      <c r="AO33" s="136">
        <f t="shared" si="2"/>
        <v>0</v>
      </c>
      <c r="AP33" s="136">
        <f t="shared" si="3"/>
        <v>0</v>
      </c>
      <c r="AQ33" s="136"/>
      <c r="AR33" s="136"/>
      <c r="AS33" s="136">
        <f t="shared" si="4"/>
        <v>0</v>
      </c>
      <c r="AT33" s="156"/>
      <c r="AU33" s="135">
        <f t="shared" si="5"/>
        <v>0</v>
      </c>
      <c r="AV33" s="136"/>
      <c r="AW33" s="137"/>
      <c r="AX33" s="149">
        <f t="shared" si="6"/>
        <v>8</v>
      </c>
      <c r="AY33" s="123"/>
      <c r="AZ33" s="74"/>
      <c r="BB33" s="36"/>
      <c r="BI33" s="58"/>
      <c r="BJ33" s="58"/>
    </row>
    <row r="34" spans="1:62" ht="18" customHeight="1">
      <c r="A34" s="166"/>
      <c r="B34" s="280" t="s">
        <v>20</v>
      </c>
      <c r="C34" s="288"/>
      <c r="D34" s="94" t="s">
        <v>134</v>
      </c>
      <c r="E34" s="95" t="s">
        <v>120</v>
      </c>
      <c r="F34" s="250" t="s">
        <v>71</v>
      </c>
      <c r="G34" s="238"/>
      <c r="H34" s="239" t="s">
        <v>65</v>
      </c>
      <c r="I34" s="239" t="s">
        <v>65</v>
      </c>
      <c r="J34" s="200"/>
      <c r="K34" s="200"/>
      <c r="L34" s="200"/>
      <c r="M34" s="238"/>
      <c r="N34" s="240"/>
      <c r="O34" s="201" t="s">
        <v>65</v>
      </c>
      <c r="P34" s="239" t="s">
        <v>65</v>
      </c>
      <c r="Q34" s="200"/>
      <c r="R34" s="200"/>
      <c r="S34" s="238"/>
      <c r="T34" s="238"/>
      <c r="U34" s="200"/>
      <c r="V34" s="200"/>
      <c r="W34" s="200"/>
      <c r="X34" s="200"/>
      <c r="Y34" s="200"/>
      <c r="Z34" s="200"/>
      <c r="AA34" s="200"/>
      <c r="AB34" s="200"/>
      <c r="AC34" s="200"/>
      <c r="AD34" s="201" t="s">
        <v>65</v>
      </c>
      <c r="AE34" s="200"/>
      <c r="AF34" s="200"/>
      <c r="AG34" s="200"/>
      <c r="AH34" s="200"/>
      <c r="AI34" s="241"/>
      <c r="AJ34" s="241"/>
      <c r="AK34" s="124">
        <f t="shared" si="7"/>
        <v>0</v>
      </c>
      <c r="AL34" s="125">
        <f t="shared" si="8"/>
        <v>0</v>
      </c>
      <c r="AM34" s="126">
        <f t="shared" si="0"/>
        <v>0</v>
      </c>
      <c r="AN34" s="127">
        <f t="shared" si="1"/>
        <v>0</v>
      </c>
      <c r="AO34" s="125">
        <f t="shared" si="2"/>
        <v>1</v>
      </c>
      <c r="AP34" s="125">
        <f t="shared" si="3"/>
        <v>0</v>
      </c>
      <c r="AQ34" s="125"/>
      <c r="AR34" s="125"/>
      <c r="AS34" s="125">
        <f t="shared" si="4"/>
        <v>0</v>
      </c>
      <c r="AT34" s="126"/>
      <c r="AU34" s="127">
        <f t="shared" si="5"/>
        <v>5</v>
      </c>
      <c r="AV34" s="125"/>
      <c r="AW34" s="153"/>
      <c r="AX34" s="134">
        <f t="shared" si="6"/>
        <v>0</v>
      </c>
      <c r="AY34" s="108"/>
      <c r="AZ34" s="114"/>
      <c r="BB34" s="35"/>
      <c r="BI34" s="58"/>
      <c r="BJ34" s="58"/>
    </row>
    <row r="35" spans="1:62" ht="18" customHeight="1">
      <c r="A35" s="167"/>
      <c r="B35" s="276" t="s">
        <v>10</v>
      </c>
      <c r="C35" s="285"/>
      <c r="D35" s="96" t="s">
        <v>129</v>
      </c>
      <c r="E35" s="97"/>
      <c r="F35" s="236"/>
      <c r="G35" s="209">
        <v>8</v>
      </c>
      <c r="H35" s="205"/>
      <c r="I35" s="205"/>
      <c r="J35" s="209"/>
      <c r="K35" s="209"/>
      <c r="L35" s="209"/>
      <c r="M35" s="209">
        <v>8</v>
      </c>
      <c r="N35" s="189"/>
      <c r="O35" s="205"/>
      <c r="P35" s="205"/>
      <c r="Q35" s="209">
        <v>8</v>
      </c>
      <c r="R35" s="209">
        <v>8</v>
      </c>
      <c r="S35" s="209" t="s">
        <v>71</v>
      </c>
      <c r="T35" s="209" t="s">
        <v>61</v>
      </c>
      <c r="U35" s="209" t="s">
        <v>61</v>
      </c>
      <c r="V35" s="209" t="s">
        <v>61</v>
      </c>
      <c r="W35" s="209" t="s">
        <v>61</v>
      </c>
      <c r="X35" s="209" t="s">
        <v>61</v>
      </c>
      <c r="Y35" s="209" t="s">
        <v>61</v>
      </c>
      <c r="Z35" s="209" t="s">
        <v>61</v>
      </c>
      <c r="AA35" s="209" t="s">
        <v>61</v>
      </c>
      <c r="AB35" s="209" t="s">
        <v>61</v>
      </c>
      <c r="AC35" s="209" t="s">
        <v>61</v>
      </c>
      <c r="AD35" s="205"/>
      <c r="AE35" s="209" t="s">
        <v>61</v>
      </c>
      <c r="AF35" s="209" t="s">
        <v>61</v>
      </c>
      <c r="AG35" s="209" t="s">
        <v>61</v>
      </c>
      <c r="AH35" s="209" t="s">
        <v>61</v>
      </c>
      <c r="AI35" s="209" t="s">
        <v>61</v>
      </c>
      <c r="AJ35" s="209" t="s">
        <v>61</v>
      </c>
      <c r="AK35" s="129">
        <f t="shared" si="7"/>
        <v>4</v>
      </c>
      <c r="AL35" s="130">
        <f t="shared" si="8"/>
        <v>0</v>
      </c>
      <c r="AM35" s="131">
        <f t="shared" si="0"/>
        <v>0</v>
      </c>
      <c r="AN35" s="128">
        <f t="shared" si="1"/>
        <v>16</v>
      </c>
      <c r="AO35" s="130">
        <f t="shared" si="2"/>
        <v>1</v>
      </c>
      <c r="AP35" s="130">
        <f t="shared" si="3"/>
        <v>0</v>
      </c>
      <c r="AQ35" s="130"/>
      <c r="AR35" s="130"/>
      <c r="AS35" s="130">
        <f t="shared" si="4"/>
        <v>0</v>
      </c>
      <c r="AT35" s="131"/>
      <c r="AU35" s="128">
        <f t="shared" si="5"/>
        <v>0</v>
      </c>
      <c r="AV35" s="130"/>
      <c r="AW35" s="154"/>
      <c r="AX35" s="128">
        <f t="shared" si="6"/>
        <v>32</v>
      </c>
      <c r="AY35" s="109"/>
      <c r="AZ35" s="110"/>
      <c r="BB35" s="36"/>
      <c r="BI35" s="58"/>
      <c r="BJ35" s="58"/>
    </row>
    <row r="36" spans="1:62" ht="18" customHeight="1">
      <c r="A36" s="167"/>
      <c r="B36" s="276" t="s">
        <v>21</v>
      </c>
      <c r="C36" s="285"/>
      <c r="D36" s="98"/>
      <c r="E36" s="83" t="s">
        <v>117</v>
      </c>
      <c r="F36" s="272"/>
      <c r="G36" s="242"/>
      <c r="H36" s="243"/>
      <c r="I36" s="243"/>
      <c r="J36" s="242" t="s">
        <v>60</v>
      </c>
      <c r="K36" s="242" t="s">
        <v>60</v>
      </c>
      <c r="L36" s="242" t="s">
        <v>71</v>
      </c>
      <c r="M36" s="242"/>
      <c r="N36" s="183"/>
      <c r="O36" s="243"/>
      <c r="P36" s="205"/>
      <c r="Q36" s="209"/>
      <c r="R36" s="209"/>
      <c r="S36" s="209"/>
      <c r="T36" s="183"/>
      <c r="U36" s="189"/>
      <c r="V36" s="189"/>
      <c r="W36" s="189"/>
      <c r="X36" s="189"/>
      <c r="Y36" s="189"/>
      <c r="Z36" s="189"/>
      <c r="AA36" s="189"/>
      <c r="AB36" s="189"/>
      <c r="AC36" s="189"/>
      <c r="AD36" s="188"/>
      <c r="AE36" s="189"/>
      <c r="AF36" s="189"/>
      <c r="AG36" s="189"/>
      <c r="AH36" s="189"/>
      <c r="AI36" s="190"/>
      <c r="AJ36" s="190"/>
      <c r="AK36" s="129">
        <f t="shared" si="7"/>
        <v>2</v>
      </c>
      <c r="AL36" s="130">
        <f t="shared" si="8"/>
        <v>2</v>
      </c>
      <c r="AM36" s="131">
        <f t="shared" si="0"/>
        <v>0</v>
      </c>
      <c r="AN36" s="128">
        <f t="shared" si="1"/>
        <v>0</v>
      </c>
      <c r="AO36" s="130">
        <f t="shared" si="2"/>
        <v>1</v>
      </c>
      <c r="AP36" s="130">
        <f t="shared" si="3"/>
        <v>0</v>
      </c>
      <c r="AQ36" s="150"/>
      <c r="AR36" s="150"/>
      <c r="AS36" s="130">
        <f t="shared" si="4"/>
        <v>0</v>
      </c>
      <c r="AT36" s="151"/>
      <c r="AU36" s="128">
        <f t="shared" si="5"/>
        <v>0</v>
      </c>
      <c r="AV36" s="130"/>
      <c r="AW36" s="154"/>
      <c r="AX36" s="128">
        <f t="shared" si="6"/>
        <v>16</v>
      </c>
      <c r="AY36" s="116"/>
      <c r="AZ36" s="121"/>
      <c r="BB36" s="36"/>
      <c r="BI36" s="58"/>
      <c r="BJ36" s="58"/>
    </row>
    <row r="37" spans="1:63" ht="18" customHeight="1" thickBot="1">
      <c r="A37" s="168"/>
      <c r="B37" s="286"/>
      <c r="C37" s="287"/>
      <c r="D37" s="99" t="s">
        <v>131</v>
      </c>
      <c r="E37" s="100"/>
      <c r="F37" s="273"/>
      <c r="G37" s="194"/>
      <c r="H37" s="193"/>
      <c r="I37" s="193"/>
      <c r="J37" s="194"/>
      <c r="K37" s="194"/>
      <c r="L37" s="223"/>
      <c r="M37" s="223"/>
      <c r="N37" s="223">
        <v>8</v>
      </c>
      <c r="O37" s="234"/>
      <c r="P37" s="234"/>
      <c r="Q37" s="222"/>
      <c r="R37" s="222"/>
      <c r="S37" s="223"/>
      <c r="T37" s="223"/>
      <c r="U37" s="225"/>
      <c r="V37" s="225"/>
      <c r="W37" s="225"/>
      <c r="X37" s="225"/>
      <c r="Y37" s="225"/>
      <c r="Z37" s="225"/>
      <c r="AA37" s="225"/>
      <c r="AB37" s="225"/>
      <c r="AC37" s="225"/>
      <c r="AD37" s="224"/>
      <c r="AE37" s="225"/>
      <c r="AF37" s="225"/>
      <c r="AG37" s="225"/>
      <c r="AH37" s="225"/>
      <c r="AI37" s="226"/>
      <c r="AJ37" s="226"/>
      <c r="AK37" s="148">
        <f t="shared" si="7"/>
        <v>1</v>
      </c>
      <c r="AL37" s="150">
        <f t="shared" si="8"/>
        <v>0</v>
      </c>
      <c r="AM37" s="137">
        <f t="shared" si="0"/>
        <v>0</v>
      </c>
      <c r="AN37" s="135">
        <f t="shared" si="1"/>
        <v>0</v>
      </c>
      <c r="AO37" s="136">
        <f t="shared" si="2"/>
        <v>0</v>
      </c>
      <c r="AP37" s="136">
        <f t="shared" si="3"/>
        <v>0</v>
      </c>
      <c r="AQ37" s="136"/>
      <c r="AR37" s="136"/>
      <c r="AS37" s="136">
        <f t="shared" si="4"/>
        <v>0</v>
      </c>
      <c r="AT37" s="137"/>
      <c r="AU37" s="135">
        <f t="shared" si="5"/>
        <v>0</v>
      </c>
      <c r="AV37" s="136"/>
      <c r="AW37" s="156"/>
      <c r="AX37" s="135">
        <f t="shared" si="6"/>
        <v>8</v>
      </c>
      <c r="AY37" s="118"/>
      <c r="AZ37" s="73"/>
      <c r="BB37" s="37"/>
      <c r="BF37" s="60"/>
      <c r="BG37" s="60"/>
      <c r="BH37" s="60"/>
      <c r="BI37" s="60"/>
      <c r="BJ37" s="60"/>
      <c r="BK37" s="60"/>
    </row>
    <row r="38" spans="1:63" ht="18" customHeight="1">
      <c r="A38" s="164"/>
      <c r="B38" s="280" t="s">
        <v>20</v>
      </c>
      <c r="C38" s="281"/>
      <c r="D38" s="86" t="s">
        <v>141</v>
      </c>
      <c r="E38" s="101"/>
      <c r="F38" s="189" t="s">
        <v>59</v>
      </c>
      <c r="G38" s="189">
        <v>8</v>
      </c>
      <c r="H38" s="188" t="s">
        <v>65</v>
      </c>
      <c r="I38" s="188" t="s">
        <v>65</v>
      </c>
      <c r="J38" s="183" t="s">
        <v>59</v>
      </c>
      <c r="K38" s="183"/>
      <c r="L38" s="183"/>
      <c r="M38" s="189" t="s">
        <v>59</v>
      </c>
      <c r="N38" s="189">
        <v>8</v>
      </c>
      <c r="O38" s="188" t="s">
        <v>65</v>
      </c>
      <c r="P38" s="188" t="s">
        <v>65</v>
      </c>
      <c r="Q38" s="189">
        <v>8</v>
      </c>
      <c r="R38" s="189" t="s">
        <v>59</v>
      </c>
      <c r="S38" s="189"/>
      <c r="T38" s="189" t="s">
        <v>59</v>
      </c>
      <c r="U38" s="189"/>
      <c r="V38" s="184" t="s">
        <v>65</v>
      </c>
      <c r="W38" s="184" t="s">
        <v>65</v>
      </c>
      <c r="X38" s="183">
        <v>8</v>
      </c>
      <c r="Y38" s="183" t="s">
        <v>59</v>
      </c>
      <c r="Z38" s="183">
        <v>8</v>
      </c>
      <c r="AA38" s="183" t="s">
        <v>59</v>
      </c>
      <c r="AB38" s="183" t="s">
        <v>59</v>
      </c>
      <c r="AC38" s="184" t="s">
        <v>65</v>
      </c>
      <c r="AD38" s="184" t="s">
        <v>65</v>
      </c>
      <c r="AE38" s="183" t="s">
        <v>59</v>
      </c>
      <c r="AF38" s="183" t="s">
        <v>59</v>
      </c>
      <c r="AG38" s="183">
        <v>8</v>
      </c>
      <c r="AH38" s="183"/>
      <c r="AI38" s="185">
        <v>8</v>
      </c>
      <c r="AJ38" s="186" t="s">
        <v>65</v>
      </c>
      <c r="AK38" s="124">
        <f t="shared" si="7"/>
        <v>17</v>
      </c>
      <c r="AL38" s="125">
        <f t="shared" si="8"/>
        <v>0</v>
      </c>
      <c r="AM38" s="146">
        <f t="shared" si="0"/>
        <v>10</v>
      </c>
      <c r="AN38" s="147">
        <f t="shared" si="1"/>
        <v>0</v>
      </c>
      <c r="AO38" s="145">
        <f t="shared" si="2"/>
        <v>0</v>
      </c>
      <c r="AP38" s="145">
        <f t="shared" si="3"/>
        <v>0</v>
      </c>
      <c r="AQ38" s="145"/>
      <c r="AR38" s="145"/>
      <c r="AS38" s="145">
        <f t="shared" si="4"/>
        <v>0</v>
      </c>
      <c r="AT38" s="146"/>
      <c r="AU38" s="147">
        <f t="shared" si="5"/>
        <v>9</v>
      </c>
      <c r="AV38" s="145"/>
      <c r="AW38" s="146"/>
      <c r="AX38" s="147">
        <f t="shared" si="6"/>
        <v>136</v>
      </c>
      <c r="AY38" s="115"/>
      <c r="AZ38" s="111"/>
      <c r="BB38" s="35"/>
      <c r="BF38" s="60"/>
      <c r="BG38" s="60"/>
      <c r="BH38" s="60"/>
      <c r="BI38" s="60"/>
      <c r="BJ38" s="60"/>
      <c r="BK38" s="60"/>
    </row>
    <row r="39" spans="1:63" ht="18" customHeight="1">
      <c r="A39" s="164">
        <v>7</v>
      </c>
      <c r="B39" s="276" t="s">
        <v>13</v>
      </c>
      <c r="C39" s="277"/>
      <c r="D39" s="77" t="s">
        <v>129</v>
      </c>
      <c r="E39" s="78"/>
      <c r="F39" s="204"/>
      <c r="G39" s="189"/>
      <c r="H39" s="188"/>
      <c r="I39" s="188"/>
      <c r="J39" s="189"/>
      <c r="K39" s="189">
        <v>8</v>
      </c>
      <c r="L39" s="183">
        <v>8</v>
      </c>
      <c r="M39" s="189"/>
      <c r="N39" s="189"/>
      <c r="O39" s="188"/>
      <c r="P39" s="188"/>
      <c r="Q39" s="189"/>
      <c r="R39" s="189"/>
      <c r="S39" s="189">
        <v>8</v>
      </c>
      <c r="T39" s="189"/>
      <c r="U39" s="189"/>
      <c r="V39" s="188"/>
      <c r="W39" s="188"/>
      <c r="X39" s="189"/>
      <c r="Y39" s="189"/>
      <c r="Z39" s="189"/>
      <c r="AA39" s="189"/>
      <c r="AB39" s="189"/>
      <c r="AC39" s="188"/>
      <c r="AD39" s="188"/>
      <c r="AE39" s="189"/>
      <c r="AF39" s="189"/>
      <c r="AG39" s="189"/>
      <c r="AH39" s="189">
        <v>8</v>
      </c>
      <c r="AI39" s="190"/>
      <c r="AJ39" s="191"/>
      <c r="AK39" s="129">
        <f t="shared" si="7"/>
        <v>4</v>
      </c>
      <c r="AL39" s="130">
        <f t="shared" si="8"/>
        <v>0</v>
      </c>
      <c r="AM39" s="133">
        <f aca="true" t="shared" si="9" ref="AM39:AM57">COUNTIF(F39:AJ39,"к")+COUNTIF(F39:AJ39,"к/э")</f>
        <v>0</v>
      </c>
      <c r="AN39" s="134">
        <f aca="true" t="shared" si="10" ref="AN39:AN60">COUNTIF(F39:AJ39,"о")</f>
        <v>0</v>
      </c>
      <c r="AO39" s="132">
        <f aca="true" t="shared" si="11" ref="AO39:AO57">COUNTIF(F39:AJ39,"а")</f>
        <v>0</v>
      </c>
      <c r="AP39" s="132">
        <f aca="true" t="shared" si="12" ref="AP39:AP57">COUNTIF(F39:AJ39,"б")</f>
        <v>0</v>
      </c>
      <c r="AQ39" s="132"/>
      <c r="AR39" s="132"/>
      <c r="AS39" s="130">
        <f aca="true" t="shared" si="13" ref="AS39:AS57">COUNTIF(F39:AJ39,"У")</f>
        <v>0</v>
      </c>
      <c r="AT39" s="133"/>
      <c r="AU39" s="134">
        <f aca="true" t="shared" si="14" ref="AU39:AU57">COUNTIF(F39:AJ39,"в")</f>
        <v>0</v>
      </c>
      <c r="AV39" s="132"/>
      <c r="AW39" s="133"/>
      <c r="AX39" s="128">
        <f aca="true" t="shared" si="15" ref="AX39:AX60">AK39*8-COUNTIF(F39:AJ39,"7")</f>
        <v>32</v>
      </c>
      <c r="AY39" s="109"/>
      <c r="AZ39" s="122"/>
      <c r="BB39" s="36">
        <v>3</v>
      </c>
      <c r="BF39" s="60"/>
      <c r="BG39" s="60"/>
      <c r="BH39" s="60"/>
      <c r="BI39" s="60"/>
      <c r="BJ39" s="60"/>
      <c r="BK39" s="60"/>
    </row>
    <row r="40" spans="1:63" ht="18" customHeight="1" thickBot="1">
      <c r="A40" s="164"/>
      <c r="B40" s="276" t="s">
        <v>8</v>
      </c>
      <c r="C40" s="277"/>
      <c r="D40" s="77" t="s">
        <v>114</v>
      </c>
      <c r="E40" s="78" t="s">
        <v>117</v>
      </c>
      <c r="F40" s="214"/>
      <c r="G40" s="211"/>
      <c r="H40" s="210"/>
      <c r="I40" s="210"/>
      <c r="J40" s="211"/>
      <c r="K40" s="211"/>
      <c r="L40" s="183"/>
      <c r="M40" s="211"/>
      <c r="N40" s="211"/>
      <c r="O40" s="210"/>
      <c r="P40" s="210"/>
      <c r="Q40" s="211"/>
      <c r="R40" s="211"/>
      <c r="S40" s="211"/>
      <c r="T40" s="211"/>
      <c r="U40" s="211" t="s">
        <v>62</v>
      </c>
      <c r="V40" s="210"/>
      <c r="W40" s="210"/>
      <c r="X40" s="211"/>
      <c r="Y40" s="211"/>
      <c r="Z40" s="211"/>
      <c r="AA40" s="211"/>
      <c r="AB40" s="211"/>
      <c r="AC40" s="210"/>
      <c r="AD40" s="210"/>
      <c r="AE40" s="211"/>
      <c r="AF40" s="211"/>
      <c r="AG40" s="211"/>
      <c r="AH40" s="211"/>
      <c r="AI40" s="212"/>
      <c r="AJ40" s="213"/>
      <c r="AK40" s="148">
        <f t="shared" si="7"/>
        <v>1</v>
      </c>
      <c r="AL40" s="150">
        <f t="shared" si="8"/>
        <v>0</v>
      </c>
      <c r="AM40" s="158">
        <f t="shared" si="9"/>
        <v>1</v>
      </c>
      <c r="AN40" s="149">
        <f t="shared" si="10"/>
        <v>0</v>
      </c>
      <c r="AO40" s="157">
        <f t="shared" si="11"/>
        <v>0</v>
      </c>
      <c r="AP40" s="157">
        <f t="shared" si="12"/>
        <v>0</v>
      </c>
      <c r="AQ40" s="157"/>
      <c r="AR40" s="157"/>
      <c r="AS40" s="157">
        <f t="shared" si="13"/>
        <v>0</v>
      </c>
      <c r="AT40" s="158"/>
      <c r="AU40" s="149">
        <f t="shared" si="14"/>
        <v>0</v>
      </c>
      <c r="AV40" s="157"/>
      <c r="AW40" s="158"/>
      <c r="AX40" s="149">
        <f t="shared" si="15"/>
        <v>8</v>
      </c>
      <c r="AY40" s="118"/>
      <c r="AZ40" s="119"/>
      <c r="BB40" s="37"/>
      <c r="BF40" s="60"/>
      <c r="BG40" s="60"/>
      <c r="BH40" s="60"/>
      <c r="BI40" s="60"/>
      <c r="BJ40" s="60"/>
      <c r="BK40" s="60"/>
    </row>
    <row r="41" spans="1:63" ht="18" customHeight="1">
      <c r="A41" s="166"/>
      <c r="B41" s="280" t="s">
        <v>22</v>
      </c>
      <c r="C41" s="281"/>
      <c r="D41" s="102"/>
      <c r="E41" s="101" t="s">
        <v>142</v>
      </c>
      <c r="F41" s="235"/>
      <c r="G41" s="198"/>
      <c r="H41" s="244" t="s">
        <v>65</v>
      </c>
      <c r="I41" s="244" t="s">
        <v>65</v>
      </c>
      <c r="J41" s="267" t="s">
        <v>65</v>
      </c>
      <c r="K41" s="198"/>
      <c r="L41" s="198"/>
      <c r="M41" s="198"/>
      <c r="N41" s="267" t="s">
        <v>65</v>
      </c>
      <c r="O41" s="244" t="s">
        <v>65</v>
      </c>
      <c r="P41" s="244" t="s">
        <v>65</v>
      </c>
      <c r="Q41" s="200"/>
      <c r="R41" s="200"/>
      <c r="S41" s="238"/>
      <c r="T41" s="245"/>
      <c r="U41" s="200"/>
      <c r="V41" s="199" t="s">
        <v>65</v>
      </c>
      <c r="W41" s="199" t="s">
        <v>65</v>
      </c>
      <c r="X41" s="198"/>
      <c r="Y41" s="198"/>
      <c r="Z41" s="198"/>
      <c r="AA41" s="198"/>
      <c r="AB41" s="198"/>
      <c r="AC41" s="199" t="s">
        <v>65</v>
      </c>
      <c r="AD41" s="199" t="s">
        <v>65</v>
      </c>
      <c r="AE41" s="198"/>
      <c r="AF41" s="198"/>
      <c r="AG41" s="198"/>
      <c r="AH41" s="198"/>
      <c r="AI41" s="202"/>
      <c r="AJ41" s="203" t="s">
        <v>65</v>
      </c>
      <c r="AK41" s="124">
        <f t="shared" si="7"/>
        <v>0</v>
      </c>
      <c r="AL41" s="125">
        <f t="shared" si="8"/>
        <v>0</v>
      </c>
      <c r="AM41" s="126">
        <f t="shared" si="9"/>
        <v>0</v>
      </c>
      <c r="AN41" s="127">
        <f t="shared" si="10"/>
        <v>0</v>
      </c>
      <c r="AO41" s="125">
        <f t="shared" si="11"/>
        <v>0</v>
      </c>
      <c r="AP41" s="125">
        <f t="shared" si="12"/>
        <v>0</v>
      </c>
      <c r="AQ41" s="125"/>
      <c r="AR41" s="125"/>
      <c r="AS41" s="125">
        <f t="shared" si="13"/>
        <v>0</v>
      </c>
      <c r="AT41" s="126"/>
      <c r="AU41" s="127">
        <f t="shared" si="14"/>
        <v>11</v>
      </c>
      <c r="AV41" s="125"/>
      <c r="AW41" s="126"/>
      <c r="AX41" s="147">
        <f t="shared" si="15"/>
        <v>0</v>
      </c>
      <c r="AY41" s="115"/>
      <c r="AZ41" s="111"/>
      <c r="BB41" s="36"/>
      <c r="BF41" s="60"/>
      <c r="BG41" s="60"/>
      <c r="BH41" s="60"/>
      <c r="BI41" s="60"/>
      <c r="BJ41" s="60"/>
      <c r="BK41" s="60"/>
    </row>
    <row r="42" spans="1:63" ht="18" customHeight="1">
      <c r="A42" s="167">
        <v>8</v>
      </c>
      <c r="B42" s="276" t="s">
        <v>23</v>
      </c>
      <c r="C42" s="277"/>
      <c r="D42" s="88" t="s">
        <v>140</v>
      </c>
      <c r="E42" s="103"/>
      <c r="F42" s="246" t="s">
        <v>59</v>
      </c>
      <c r="G42" s="207"/>
      <c r="H42" s="206"/>
      <c r="I42" s="206"/>
      <c r="J42" s="270"/>
      <c r="K42" s="207" t="s">
        <v>60</v>
      </c>
      <c r="L42" s="207"/>
      <c r="M42" s="207"/>
      <c r="N42" s="268"/>
      <c r="O42" s="206"/>
      <c r="P42" s="188"/>
      <c r="Q42" s="207"/>
      <c r="R42" s="207"/>
      <c r="S42" s="207" t="s">
        <v>59</v>
      </c>
      <c r="T42" s="189" t="s">
        <v>59</v>
      </c>
      <c r="U42" s="189" t="s">
        <v>59</v>
      </c>
      <c r="V42" s="188"/>
      <c r="W42" s="188"/>
      <c r="X42" s="189" t="s">
        <v>59</v>
      </c>
      <c r="Y42" s="189" t="s">
        <v>59</v>
      </c>
      <c r="Z42" s="189" t="s">
        <v>59</v>
      </c>
      <c r="AA42" s="189" t="s">
        <v>59</v>
      </c>
      <c r="AB42" s="189">
        <v>8</v>
      </c>
      <c r="AC42" s="188"/>
      <c r="AD42" s="188"/>
      <c r="AE42" s="189"/>
      <c r="AF42" s="189" t="s">
        <v>71</v>
      </c>
      <c r="AG42" s="189" t="s">
        <v>71</v>
      </c>
      <c r="AH42" s="189" t="s">
        <v>60</v>
      </c>
      <c r="AI42" s="190" t="s">
        <v>60</v>
      </c>
      <c r="AJ42" s="191"/>
      <c r="AK42" s="129">
        <f t="shared" si="7"/>
        <v>12</v>
      </c>
      <c r="AL42" s="130">
        <f t="shared" si="8"/>
        <v>3</v>
      </c>
      <c r="AM42" s="131">
        <f t="shared" si="9"/>
        <v>8</v>
      </c>
      <c r="AN42" s="128">
        <f t="shared" si="10"/>
        <v>0</v>
      </c>
      <c r="AO42" s="130">
        <f t="shared" si="11"/>
        <v>2</v>
      </c>
      <c r="AP42" s="130">
        <f t="shared" si="12"/>
        <v>0</v>
      </c>
      <c r="AQ42" s="130"/>
      <c r="AR42" s="130"/>
      <c r="AS42" s="130">
        <f t="shared" si="13"/>
        <v>0</v>
      </c>
      <c r="AT42" s="131"/>
      <c r="AU42" s="128">
        <f t="shared" si="14"/>
        <v>0</v>
      </c>
      <c r="AV42" s="130"/>
      <c r="AW42" s="131"/>
      <c r="AX42" s="128">
        <f t="shared" si="15"/>
        <v>96</v>
      </c>
      <c r="AY42" s="109"/>
      <c r="AZ42" s="122"/>
      <c r="BB42" s="36">
        <v>2</v>
      </c>
      <c r="BF42" s="60"/>
      <c r="BG42" s="60"/>
      <c r="BH42" s="60"/>
      <c r="BI42" s="60"/>
      <c r="BJ42" s="60"/>
      <c r="BK42" s="60"/>
    </row>
    <row r="43" spans="1:62" ht="18" customHeight="1" thickBot="1">
      <c r="A43" s="168"/>
      <c r="B43" s="278" t="s">
        <v>24</v>
      </c>
      <c r="C43" s="279"/>
      <c r="D43" s="92" t="s">
        <v>143</v>
      </c>
      <c r="E43" s="93"/>
      <c r="F43" s="247"/>
      <c r="G43" s="225">
        <v>8</v>
      </c>
      <c r="H43" s="193"/>
      <c r="I43" s="193"/>
      <c r="J43" s="271"/>
      <c r="K43" s="225"/>
      <c r="L43" s="225" t="s">
        <v>59</v>
      </c>
      <c r="M43" s="225" t="s">
        <v>60</v>
      </c>
      <c r="N43" s="269"/>
      <c r="O43" s="193"/>
      <c r="P43" s="221"/>
      <c r="Q43" s="225" t="s">
        <v>60</v>
      </c>
      <c r="R43" s="225">
        <v>8</v>
      </c>
      <c r="S43" s="223"/>
      <c r="T43" s="225"/>
      <c r="U43" s="225"/>
      <c r="V43" s="193"/>
      <c r="W43" s="193"/>
      <c r="X43" s="194"/>
      <c r="Y43" s="194"/>
      <c r="Z43" s="194"/>
      <c r="AA43" s="194"/>
      <c r="AB43" s="194"/>
      <c r="AC43" s="193"/>
      <c r="AD43" s="193"/>
      <c r="AE43" s="194" t="s">
        <v>60</v>
      </c>
      <c r="AF43" s="194"/>
      <c r="AG43" s="194"/>
      <c r="AH43" s="194"/>
      <c r="AI43" s="195"/>
      <c r="AJ43" s="196"/>
      <c r="AK43" s="148">
        <f t="shared" si="7"/>
        <v>6</v>
      </c>
      <c r="AL43" s="150">
        <f t="shared" si="8"/>
        <v>3</v>
      </c>
      <c r="AM43" s="137">
        <f t="shared" si="9"/>
        <v>1</v>
      </c>
      <c r="AN43" s="135">
        <f t="shared" si="10"/>
        <v>0</v>
      </c>
      <c r="AO43" s="136">
        <f t="shared" si="11"/>
        <v>0</v>
      </c>
      <c r="AP43" s="136">
        <f t="shared" si="12"/>
        <v>0</v>
      </c>
      <c r="AQ43" s="136"/>
      <c r="AR43" s="136"/>
      <c r="AS43" s="136">
        <f t="shared" si="13"/>
        <v>0</v>
      </c>
      <c r="AT43" s="137"/>
      <c r="AU43" s="135">
        <f t="shared" si="14"/>
        <v>0</v>
      </c>
      <c r="AV43" s="136"/>
      <c r="AW43" s="137"/>
      <c r="AX43" s="149">
        <f t="shared" si="15"/>
        <v>48</v>
      </c>
      <c r="AY43" s="118"/>
      <c r="AZ43" s="119"/>
      <c r="BB43" s="36"/>
      <c r="BI43" s="58"/>
      <c r="BJ43" s="58"/>
    </row>
    <row r="44" spans="1:62" ht="18" customHeight="1">
      <c r="A44" s="166"/>
      <c r="B44" s="280" t="s">
        <v>25</v>
      </c>
      <c r="C44" s="281"/>
      <c r="D44" s="88" t="s">
        <v>144</v>
      </c>
      <c r="E44" s="103"/>
      <c r="F44" s="183" t="s">
        <v>59</v>
      </c>
      <c r="G44" s="183" t="s">
        <v>60</v>
      </c>
      <c r="H44" s="184" t="s">
        <v>65</v>
      </c>
      <c r="I44" s="184" t="s">
        <v>65</v>
      </c>
      <c r="J44" s="183"/>
      <c r="K44" s="183"/>
      <c r="L44" s="183">
        <v>8</v>
      </c>
      <c r="M44" s="183">
        <v>8</v>
      </c>
      <c r="N44" s="183"/>
      <c r="O44" s="184" t="s">
        <v>65</v>
      </c>
      <c r="P44" s="184" t="s">
        <v>65</v>
      </c>
      <c r="Q44" s="183" t="s">
        <v>59</v>
      </c>
      <c r="R44" s="183" t="s">
        <v>59</v>
      </c>
      <c r="S44" s="183" t="s">
        <v>59</v>
      </c>
      <c r="T44" s="183" t="s">
        <v>59</v>
      </c>
      <c r="U44" s="183"/>
      <c r="V44" s="184" t="s">
        <v>65</v>
      </c>
      <c r="W44" s="184" t="s">
        <v>65</v>
      </c>
      <c r="X44" s="183" t="s">
        <v>59</v>
      </c>
      <c r="Y44" s="183" t="s">
        <v>59</v>
      </c>
      <c r="Z44" s="183" t="s">
        <v>59</v>
      </c>
      <c r="AA44" s="183"/>
      <c r="AB44" s="183"/>
      <c r="AC44" s="184" t="s">
        <v>65</v>
      </c>
      <c r="AD44" s="184" t="s">
        <v>65</v>
      </c>
      <c r="AE44" s="183"/>
      <c r="AF44" s="183"/>
      <c r="AG44" s="183"/>
      <c r="AH44" s="183">
        <v>8</v>
      </c>
      <c r="AI44" s="186" t="s">
        <v>65</v>
      </c>
      <c r="AJ44" s="186" t="s">
        <v>65</v>
      </c>
      <c r="AK44" s="124">
        <f t="shared" si="7"/>
        <v>12</v>
      </c>
      <c r="AL44" s="125">
        <f t="shared" si="8"/>
        <v>1</v>
      </c>
      <c r="AM44" s="172">
        <f t="shared" si="9"/>
        <v>8</v>
      </c>
      <c r="AN44" s="127">
        <f t="shared" si="10"/>
        <v>0</v>
      </c>
      <c r="AO44" s="125">
        <f t="shared" si="11"/>
        <v>0</v>
      </c>
      <c r="AP44" s="125">
        <f t="shared" si="12"/>
        <v>0</v>
      </c>
      <c r="AQ44" s="125"/>
      <c r="AR44" s="125"/>
      <c r="AS44" s="125">
        <f t="shared" si="13"/>
        <v>0</v>
      </c>
      <c r="AT44" s="126"/>
      <c r="AU44" s="127">
        <f t="shared" si="14"/>
        <v>10</v>
      </c>
      <c r="AV44" s="125"/>
      <c r="AW44" s="126"/>
      <c r="AX44" s="147">
        <f t="shared" si="15"/>
        <v>96</v>
      </c>
      <c r="AY44" s="106"/>
      <c r="AZ44" s="120"/>
      <c r="BB44" s="35"/>
      <c r="BI44" s="58"/>
      <c r="BJ44" s="58"/>
    </row>
    <row r="45" spans="1:62" ht="18" customHeight="1">
      <c r="A45" s="167"/>
      <c r="B45" s="276" t="s">
        <v>13</v>
      </c>
      <c r="C45" s="277"/>
      <c r="D45" s="77" t="s">
        <v>129</v>
      </c>
      <c r="E45" s="78"/>
      <c r="F45" s="204"/>
      <c r="G45" s="189"/>
      <c r="H45" s="188"/>
      <c r="I45" s="188"/>
      <c r="J45" s="189"/>
      <c r="K45" s="189"/>
      <c r="L45" s="183"/>
      <c r="M45" s="189"/>
      <c r="N45" s="189">
        <v>8</v>
      </c>
      <c r="O45" s="188"/>
      <c r="P45" s="188"/>
      <c r="Q45" s="189"/>
      <c r="R45" s="189"/>
      <c r="S45" s="189"/>
      <c r="T45" s="189"/>
      <c r="U45" s="189">
        <v>8</v>
      </c>
      <c r="V45" s="188"/>
      <c r="W45" s="188"/>
      <c r="X45" s="189"/>
      <c r="Y45" s="189"/>
      <c r="Z45" s="189"/>
      <c r="AA45" s="189"/>
      <c r="AB45" s="189"/>
      <c r="AC45" s="188"/>
      <c r="AD45" s="188"/>
      <c r="AE45" s="189"/>
      <c r="AF45" s="189">
        <v>8</v>
      </c>
      <c r="AG45" s="189"/>
      <c r="AH45" s="189"/>
      <c r="AI45" s="191"/>
      <c r="AJ45" s="191"/>
      <c r="AK45" s="129">
        <f t="shared" si="7"/>
        <v>3</v>
      </c>
      <c r="AL45" s="130">
        <f t="shared" si="8"/>
        <v>0</v>
      </c>
      <c r="AM45" s="174">
        <f t="shared" si="9"/>
        <v>0</v>
      </c>
      <c r="AN45" s="128">
        <f t="shared" si="10"/>
        <v>0</v>
      </c>
      <c r="AO45" s="130">
        <f t="shared" si="11"/>
        <v>0</v>
      </c>
      <c r="AP45" s="130">
        <f t="shared" si="12"/>
        <v>0</v>
      </c>
      <c r="AQ45" s="130"/>
      <c r="AR45" s="130"/>
      <c r="AS45" s="130">
        <f t="shared" si="13"/>
        <v>0</v>
      </c>
      <c r="AT45" s="131"/>
      <c r="AU45" s="128">
        <f t="shared" si="14"/>
        <v>0</v>
      </c>
      <c r="AV45" s="130"/>
      <c r="AW45" s="131"/>
      <c r="AX45" s="128">
        <f t="shared" si="15"/>
        <v>24</v>
      </c>
      <c r="AY45" s="109"/>
      <c r="AZ45" s="110"/>
      <c r="BB45" s="36"/>
      <c r="BI45" s="58"/>
      <c r="BJ45" s="58"/>
    </row>
    <row r="46" spans="1:62" ht="18" customHeight="1">
      <c r="A46" s="167"/>
      <c r="B46" s="276" t="s">
        <v>26</v>
      </c>
      <c r="C46" s="277"/>
      <c r="D46" s="77" t="s">
        <v>124</v>
      </c>
      <c r="E46" s="78"/>
      <c r="F46" s="204"/>
      <c r="G46" s="189"/>
      <c r="H46" s="188"/>
      <c r="I46" s="188"/>
      <c r="J46" s="189"/>
      <c r="K46" s="189"/>
      <c r="L46" s="183"/>
      <c r="M46" s="189"/>
      <c r="N46" s="189"/>
      <c r="O46" s="188"/>
      <c r="P46" s="188"/>
      <c r="Q46" s="189"/>
      <c r="R46" s="189"/>
      <c r="S46" s="189"/>
      <c r="T46" s="189"/>
      <c r="U46" s="189"/>
      <c r="V46" s="188"/>
      <c r="W46" s="188"/>
      <c r="X46" s="189"/>
      <c r="Y46" s="189"/>
      <c r="Z46" s="189"/>
      <c r="AA46" s="189" t="s">
        <v>62</v>
      </c>
      <c r="AB46" s="189" t="s">
        <v>59</v>
      </c>
      <c r="AC46" s="188"/>
      <c r="AD46" s="188"/>
      <c r="AE46" s="189"/>
      <c r="AF46" s="189"/>
      <c r="AG46" s="189">
        <v>8</v>
      </c>
      <c r="AH46" s="189"/>
      <c r="AI46" s="191"/>
      <c r="AJ46" s="191"/>
      <c r="AK46" s="129">
        <f t="shared" si="7"/>
        <v>3</v>
      </c>
      <c r="AL46" s="130">
        <f t="shared" si="8"/>
        <v>0</v>
      </c>
      <c r="AM46" s="174">
        <f t="shared" si="9"/>
        <v>2</v>
      </c>
      <c r="AN46" s="128">
        <f t="shared" si="10"/>
        <v>0</v>
      </c>
      <c r="AO46" s="130">
        <f t="shared" si="11"/>
        <v>0</v>
      </c>
      <c r="AP46" s="130">
        <f t="shared" si="12"/>
        <v>0</v>
      </c>
      <c r="AQ46" s="130"/>
      <c r="AR46" s="130"/>
      <c r="AS46" s="130">
        <f t="shared" si="13"/>
        <v>0</v>
      </c>
      <c r="AT46" s="131"/>
      <c r="AU46" s="128">
        <f t="shared" si="14"/>
        <v>0</v>
      </c>
      <c r="AV46" s="150"/>
      <c r="AW46" s="151"/>
      <c r="AX46" s="128">
        <f t="shared" si="15"/>
        <v>24</v>
      </c>
      <c r="AY46" s="116"/>
      <c r="AZ46" s="117"/>
      <c r="BB46" s="36">
        <v>0</v>
      </c>
      <c r="BI46" s="58"/>
      <c r="BJ46" s="58"/>
    </row>
    <row r="47" spans="1:62" ht="18" customHeight="1">
      <c r="A47" s="167"/>
      <c r="B47" s="178"/>
      <c r="C47" s="180"/>
      <c r="D47" s="257" t="s">
        <v>131</v>
      </c>
      <c r="E47" s="258"/>
      <c r="F47" s="214"/>
      <c r="G47" s="211"/>
      <c r="H47" s="210"/>
      <c r="I47" s="210"/>
      <c r="J47" s="211">
        <v>8</v>
      </c>
      <c r="K47" s="211">
        <v>8</v>
      </c>
      <c r="L47" s="183"/>
      <c r="M47" s="211"/>
      <c r="N47" s="211"/>
      <c r="O47" s="210"/>
      <c r="P47" s="210"/>
      <c r="Q47" s="211"/>
      <c r="R47" s="211"/>
      <c r="S47" s="211"/>
      <c r="T47" s="211"/>
      <c r="U47" s="211"/>
      <c r="V47" s="210"/>
      <c r="W47" s="210"/>
      <c r="X47" s="211"/>
      <c r="Y47" s="211"/>
      <c r="Z47" s="211"/>
      <c r="AA47" s="211"/>
      <c r="AB47" s="211"/>
      <c r="AC47" s="210"/>
      <c r="AD47" s="210"/>
      <c r="AE47" s="211"/>
      <c r="AF47" s="211"/>
      <c r="AG47" s="211"/>
      <c r="AH47" s="211"/>
      <c r="AI47" s="213"/>
      <c r="AJ47" s="213"/>
      <c r="AK47" s="129">
        <f>COUNTIF(F47:AJ47,"к")+COUNTIF(F47:AJ47,"к/э")+COUNTIF(F47:AJ47,"8")+COUNTIF(F47:AJ47,"р")+COUNTIF(F47:AJ47,"7")+COUNTIF(F47:AJ47,"4/4р")</f>
        <v>2</v>
      </c>
      <c r="AL47" s="130">
        <f>COUNTIF(F47:AJ47,"4/4р")/2+COUNTIF(F47:AJ47,"р")</f>
        <v>0</v>
      </c>
      <c r="AM47" s="174">
        <f>COUNTIF(F47:AJ47,"к")+COUNTIF(F47:AJ47,"к/э")</f>
        <v>0</v>
      </c>
      <c r="AN47" s="128">
        <f>COUNTIF(F47:AJ47,"о")</f>
        <v>0</v>
      </c>
      <c r="AO47" s="130">
        <f>COUNTIF(F47:AJ47,"а")</f>
        <v>0</v>
      </c>
      <c r="AP47" s="130">
        <f>COUNTIF(F47:AJ47,"б")</f>
        <v>0</v>
      </c>
      <c r="AQ47" s="130"/>
      <c r="AR47" s="130"/>
      <c r="AS47" s="130">
        <f>COUNTIF(F47:AJ47,"У")</f>
        <v>0</v>
      </c>
      <c r="AT47" s="131"/>
      <c r="AU47" s="128">
        <f>COUNTIF(F47:AJ47,"в")</f>
        <v>0</v>
      </c>
      <c r="AV47" s="150"/>
      <c r="AW47" s="151"/>
      <c r="AX47" s="128">
        <f>AK47*8-COUNTIF(F47:AJ47,"7")</f>
        <v>16</v>
      </c>
      <c r="AY47" s="108"/>
      <c r="AZ47" s="114"/>
      <c r="BB47" s="36"/>
      <c r="BI47" s="58"/>
      <c r="BJ47" s="58"/>
    </row>
    <row r="48" spans="1:62" ht="18" customHeight="1" thickBot="1">
      <c r="A48" s="168"/>
      <c r="B48" s="278"/>
      <c r="C48" s="279"/>
      <c r="D48" s="79" t="s">
        <v>128</v>
      </c>
      <c r="E48" s="80"/>
      <c r="F48" s="214"/>
      <c r="G48" s="211"/>
      <c r="H48" s="210"/>
      <c r="I48" s="210"/>
      <c r="J48" s="211"/>
      <c r="K48" s="211"/>
      <c r="L48" s="227"/>
      <c r="M48" s="211"/>
      <c r="N48" s="211"/>
      <c r="O48" s="210"/>
      <c r="P48" s="210"/>
      <c r="Q48" s="211"/>
      <c r="R48" s="211"/>
      <c r="S48" s="211"/>
      <c r="T48" s="211"/>
      <c r="U48" s="211"/>
      <c r="V48" s="210"/>
      <c r="W48" s="210"/>
      <c r="X48" s="211"/>
      <c r="Y48" s="211"/>
      <c r="Z48" s="211"/>
      <c r="AA48" s="211"/>
      <c r="AB48" s="211"/>
      <c r="AC48" s="210"/>
      <c r="AD48" s="210"/>
      <c r="AE48" s="211" t="s">
        <v>59</v>
      </c>
      <c r="AF48" s="211"/>
      <c r="AG48" s="211"/>
      <c r="AH48" s="211"/>
      <c r="AI48" s="213"/>
      <c r="AJ48" s="213"/>
      <c r="AK48" s="148">
        <f t="shared" si="7"/>
        <v>1</v>
      </c>
      <c r="AL48" s="150">
        <f t="shared" si="8"/>
        <v>0</v>
      </c>
      <c r="AM48" s="173">
        <f t="shared" si="9"/>
        <v>1</v>
      </c>
      <c r="AN48" s="135">
        <f t="shared" si="10"/>
        <v>0</v>
      </c>
      <c r="AO48" s="136">
        <f t="shared" si="11"/>
        <v>0</v>
      </c>
      <c r="AP48" s="136">
        <f t="shared" si="12"/>
        <v>0</v>
      </c>
      <c r="AQ48" s="136"/>
      <c r="AR48" s="136"/>
      <c r="AS48" s="136">
        <f t="shared" si="13"/>
        <v>0</v>
      </c>
      <c r="AT48" s="137"/>
      <c r="AU48" s="135">
        <f t="shared" si="14"/>
        <v>0</v>
      </c>
      <c r="AV48" s="136"/>
      <c r="AW48" s="137"/>
      <c r="AX48" s="149">
        <f t="shared" si="15"/>
        <v>8</v>
      </c>
      <c r="AY48" s="118"/>
      <c r="AZ48" s="119"/>
      <c r="BB48" s="37"/>
      <c r="BI48" s="58"/>
      <c r="BJ48" s="58"/>
    </row>
    <row r="49" spans="1:62" ht="18" customHeight="1">
      <c r="A49" s="166"/>
      <c r="B49" s="280" t="s">
        <v>36</v>
      </c>
      <c r="C49" s="281"/>
      <c r="D49" s="104" t="s">
        <v>145</v>
      </c>
      <c r="E49" s="105"/>
      <c r="F49" s="235">
        <v>8</v>
      </c>
      <c r="G49" s="198" t="s">
        <v>71</v>
      </c>
      <c r="H49" s="199" t="s">
        <v>65</v>
      </c>
      <c r="I49" s="199" t="s">
        <v>65</v>
      </c>
      <c r="J49" s="198" t="s">
        <v>71</v>
      </c>
      <c r="K49" s="198" t="s">
        <v>71</v>
      </c>
      <c r="L49" s="198" t="s">
        <v>71</v>
      </c>
      <c r="M49" s="198">
        <v>8</v>
      </c>
      <c r="N49" s="198">
        <v>8</v>
      </c>
      <c r="O49" s="199" t="s">
        <v>65</v>
      </c>
      <c r="P49" s="199" t="s">
        <v>65</v>
      </c>
      <c r="Q49" s="200" t="s">
        <v>60</v>
      </c>
      <c r="R49" s="200" t="s">
        <v>71</v>
      </c>
      <c r="S49" s="249" t="s">
        <v>71</v>
      </c>
      <c r="T49" s="198" t="s">
        <v>71</v>
      </c>
      <c r="U49" s="198" t="s">
        <v>71</v>
      </c>
      <c r="V49" s="199" t="s">
        <v>65</v>
      </c>
      <c r="W49" s="199" t="s">
        <v>65</v>
      </c>
      <c r="X49" s="198"/>
      <c r="Y49" s="198" t="s">
        <v>71</v>
      </c>
      <c r="Z49" s="198" t="s">
        <v>60</v>
      </c>
      <c r="AA49" s="198"/>
      <c r="AB49" s="198"/>
      <c r="AC49" s="198"/>
      <c r="AD49" s="198"/>
      <c r="AE49" s="198"/>
      <c r="AF49" s="198"/>
      <c r="AG49" s="198"/>
      <c r="AH49" s="198"/>
      <c r="AI49" s="202"/>
      <c r="AJ49" s="342"/>
      <c r="AK49" s="124">
        <f t="shared" si="7"/>
        <v>5</v>
      </c>
      <c r="AL49" s="125">
        <f t="shared" si="8"/>
        <v>2</v>
      </c>
      <c r="AM49" s="172">
        <f t="shared" si="9"/>
        <v>0</v>
      </c>
      <c r="AN49" s="127">
        <f t="shared" si="10"/>
        <v>0</v>
      </c>
      <c r="AO49" s="125">
        <f t="shared" si="11"/>
        <v>9</v>
      </c>
      <c r="AP49" s="125">
        <f t="shared" si="12"/>
        <v>0</v>
      </c>
      <c r="AQ49" s="125"/>
      <c r="AR49" s="125"/>
      <c r="AS49" s="125">
        <f t="shared" si="13"/>
        <v>0</v>
      </c>
      <c r="AT49" s="126"/>
      <c r="AU49" s="127">
        <f t="shared" si="14"/>
        <v>6</v>
      </c>
      <c r="AV49" s="145"/>
      <c r="AW49" s="146"/>
      <c r="AX49" s="147">
        <f t="shared" si="15"/>
        <v>40</v>
      </c>
      <c r="AY49" s="115"/>
      <c r="AZ49" s="111"/>
      <c r="BB49" s="35"/>
      <c r="BI49" s="58"/>
      <c r="BJ49" s="58"/>
    </row>
    <row r="50" spans="1:62" ht="18" customHeight="1">
      <c r="A50" s="167">
        <v>10</v>
      </c>
      <c r="B50" s="276" t="s">
        <v>37</v>
      </c>
      <c r="C50" s="277"/>
      <c r="D50" s="77" t="s">
        <v>129</v>
      </c>
      <c r="E50" s="78"/>
      <c r="F50" s="204"/>
      <c r="G50" s="189"/>
      <c r="H50" s="188"/>
      <c r="I50" s="188"/>
      <c r="J50" s="189"/>
      <c r="K50" s="189"/>
      <c r="L50" s="183"/>
      <c r="M50" s="189"/>
      <c r="N50" s="189"/>
      <c r="O50" s="188"/>
      <c r="P50" s="188"/>
      <c r="Q50" s="189"/>
      <c r="R50" s="189"/>
      <c r="S50" s="189"/>
      <c r="T50" s="189"/>
      <c r="U50" s="189"/>
      <c r="V50" s="188"/>
      <c r="W50" s="188"/>
      <c r="X50" s="189">
        <v>8</v>
      </c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90"/>
      <c r="AJ50" s="343"/>
      <c r="AK50" s="129">
        <f t="shared" si="7"/>
        <v>1</v>
      </c>
      <c r="AL50" s="130">
        <f t="shared" si="8"/>
        <v>0</v>
      </c>
      <c r="AM50" s="174">
        <f t="shared" si="9"/>
        <v>0</v>
      </c>
      <c r="AN50" s="128">
        <f t="shared" si="10"/>
        <v>0</v>
      </c>
      <c r="AO50" s="130">
        <f t="shared" si="11"/>
        <v>0</v>
      </c>
      <c r="AP50" s="130">
        <f t="shared" si="12"/>
        <v>0</v>
      </c>
      <c r="AQ50" s="130"/>
      <c r="AR50" s="130"/>
      <c r="AS50" s="130">
        <f t="shared" si="13"/>
        <v>0</v>
      </c>
      <c r="AT50" s="131"/>
      <c r="AU50" s="128">
        <f t="shared" si="14"/>
        <v>0</v>
      </c>
      <c r="AV50" s="130"/>
      <c r="AW50" s="131"/>
      <c r="AX50" s="128">
        <f t="shared" si="15"/>
        <v>8</v>
      </c>
      <c r="AY50" s="109"/>
      <c r="AZ50" s="122"/>
      <c r="BB50" s="36">
        <v>1</v>
      </c>
      <c r="BI50" s="58"/>
      <c r="BJ50" s="58"/>
    </row>
    <row r="51" spans="1:62" ht="18" customHeight="1" thickBot="1">
      <c r="A51" s="168"/>
      <c r="B51" s="278" t="s">
        <v>16</v>
      </c>
      <c r="C51" s="279"/>
      <c r="D51" s="79"/>
      <c r="E51" s="80"/>
      <c r="F51" s="220"/>
      <c r="G51" s="194"/>
      <c r="H51" s="193"/>
      <c r="I51" s="193"/>
      <c r="J51" s="194"/>
      <c r="K51" s="194"/>
      <c r="L51" s="225"/>
      <c r="M51" s="194"/>
      <c r="N51" s="194"/>
      <c r="O51" s="193"/>
      <c r="P51" s="193"/>
      <c r="Q51" s="194"/>
      <c r="R51" s="194"/>
      <c r="S51" s="194"/>
      <c r="T51" s="194"/>
      <c r="U51" s="194"/>
      <c r="V51" s="193"/>
      <c r="W51" s="193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5"/>
      <c r="AJ51" s="344"/>
      <c r="AK51" s="176">
        <f t="shared" si="7"/>
        <v>0</v>
      </c>
      <c r="AL51" s="132">
        <f>COUNTIF(F51:AJ51,"4/4р")/2+COUNTIF(F51:AJ51,"р")</f>
        <v>0</v>
      </c>
      <c r="AM51" s="177">
        <f t="shared" si="9"/>
        <v>0</v>
      </c>
      <c r="AN51" s="135">
        <f t="shared" si="10"/>
        <v>0</v>
      </c>
      <c r="AO51" s="136">
        <f t="shared" si="11"/>
        <v>0</v>
      </c>
      <c r="AP51" s="136">
        <f t="shared" si="12"/>
        <v>0</v>
      </c>
      <c r="AQ51" s="136"/>
      <c r="AR51" s="136"/>
      <c r="AS51" s="136">
        <f t="shared" si="13"/>
        <v>0</v>
      </c>
      <c r="AT51" s="137"/>
      <c r="AU51" s="135">
        <f t="shared" si="14"/>
        <v>0</v>
      </c>
      <c r="AV51" s="136"/>
      <c r="AW51" s="137"/>
      <c r="AX51" s="149">
        <f t="shared" si="15"/>
        <v>0</v>
      </c>
      <c r="AY51" s="118"/>
      <c r="AZ51" s="119"/>
      <c r="BB51" s="37"/>
      <c r="BI51" s="58"/>
      <c r="BJ51" s="58"/>
    </row>
    <row r="52" spans="1:62" ht="18" customHeight="1">
      <c r="A52" s="166"/>
      <c r="B52" s="280" t="s">
        <v>27</v>
      </c>
      <c r="C52" s="281"/>
      <c r="D52" s="102" t="s">
        <v>146</v>
      </c>
      <c r="E52" s="101"/>
      <c r="F52" s="248" t="s">
        <v>59</v>
      </c>
      <c r="G52" s="249" t="s">
        <v>59</v>
      </c>
      <c r="H52" s="244" t="s">
        <v>65</v>
      </c>
      <c r="I52" s="244" t="s">
        <v>65</v>
      </c>
      <c r="J52" s="198" t="s">
        <v>59</v>
      </c>
      <c r="K52" s="198" t="s">
        <v>59</v>
      </c>
      <c r="L52" s="198" t="s">
        <v>59</v>
      </c>
      <c r="M52" s="249" t="s">
        <v>59</v>
      </c>
      <c r="N52" s="198" t="s">
        <v>59</v>
      </c>
      <c r="O52" s="199" t="s">
        <v>65</v>
      </c>
      <c r="P52" s="199" t="s">
        <v>65</v>
      </c>
      <c r="Q52" s="200" t="s">
        <v>59</v>
      </c>
      <c r="R52" s="200" t="s">
        <v>59</v>
      </c>
      <c r="S52" s="200" t="s">
        <v>59</v>
      </c>
      <c r="T52" s="198" t="s">
        <v>59</v>
      </c>
      <c r="U52" s="198" t="s">
        <v>59</v>
      </c>
      <c r="V52" s="199" t="s">
        <v>65</v>
      </c>
      <c r="W52" s="199" t="s">
        <v>65</v>
      </c>
      <c r="X52" s="198" t="s">
        <v>59</v>
      </c>
      <c r="Y52" s="198" t="s">
        <v>59</v>
      </c>
      <c r="Z52" s="198" t="s">
        <v>59</v>
      </c>
      <c r="AA52" s="198" t="s">
        <v>59</v>
      </c>
      <c r="AB52" s="198" t="s">
        <v>59</v>
      </c>
      <c r="AC52" s="199" t="s">
        <v>65</v>
      </c>
      <c r="AD52" s="199" t="s">
        <v>65</v>
      </c>
      <c r="AE52" s="198" t="s">
        <v>59</v>
      </c>
      <c r="AF52" s="198" t="s">
        <v>59</v>
      </c>
      <c r="AG52" s="198" t="s">
        <v>59</v>
      </c>
      <c r="AH52" s="198" t="s">
        <v>59</v>
      </c>
      <c r="AI52" s="202" t="s">
        <v>71</v>
      </c>
      <c r="AJ52" s="203" t="s">
        <v>65</v>
      </c>
      <c r="AK52" s="124">
        <f t="shared" si="7"/>
        <v>21</v>
      </c>
      <c r="AL52" s="125">
        <f>COUNTIF(F52:AJ52,"4/4р")/2+COUNTIF(F52:AJ52,"р")</f>
        <v>0</v>
      </c>
      <c r="AM52" s="172">
        <f t="shared" si="9"/>
        <v>21</v>
      </c>
      <c r="AN52" s="127">
        <f t="shared" si="10"/>
        <v>0</v>
      </c>
      <c r="AO52" s="125">
        <f t="shared" si="11"/>
        <v>1</v>
      </c>
      <c r="AP52" s="125">
        <f t="shared" si="12"/>
        <v>0</v>
      </c>
      <c r="AQ52" s="125"/>
      <c r="AR52" s="125"/>
      <c r="AS52" s="125">
        <f t="shared" si="13"/>
        <v>0</v>
      </c>
      <c r="AT52" s="126"/>
      <c r="AU52" s="127">
        <f t="shared" si="14"/>
        <v>9</v>
      </c>
      <c r="AV52" s="145"/>
      <c r="AW52" s="146"/>
      <c r="AX52" s="147">
        <f t="shared" si="15"/>
        <v>168</v>
      </c>
      <c r="AY52" s="115"/>
      <c r="AZ52" s="111"/>
      <c r="BB52" s="2"/>
      <c r="BI52" s="58"/>
      <c r="BJ52" s="58"/>
    </row>
    <row r="53" spans="1:62" ht="18" customHeight="1">
      <c r="A53" s="167">
        <v>11</v>
      </c>
      <c r="B53" s="276" t="s">
        <v>28</v>
      </c>
      <c r="C53" s="277"/>
      <c r="D53" s="77"/>
      <c r="E53" s="78"/>
      <c r="F53" s="204"/>
      <c r="G53" s="189"/>
      <c r="H53" s="188"/>
      <c r="I53" s="188"/>
      <c r="J53" s="189"/>
      <c r="K53" s="189"/>
      <c r="L53" s="183"/>
      <c r="M53" s="189"/>
      <c r="N53" s="189"/>
      <c r="O53" s="188"/>
      <c r="P53" s="188"/>
      <c r="Q53" s="189"/>
      <c r="R53" s="189"/>
      <c r="S53" s="189"/>
      <c r="T53" s="189"/>
      <c r="U53" s="189"/>
      <c r="V53" s="188"/>
      <c r="W53" s="188"/>
      <c r="X53" s="189"/>
      <c r="Y53" s="189"/>
      <c r="Z53" s="189"/>
      <c r="AA53" s="189"/>
      <c r="AB53" s="189"/>
      <c r="AC53" s="188"/>
      <c r="AD53" s="188"/>
      <c r="AE53" s="189"/>
      <c r="AF53" s="189"/>
      <c r="AG53" s="189"/>
      <c r="AH53" s="189"/>
      <c r="AI53" s="190"/>
      <c r="AJ53" s="191"/>
      <c r="AK53" s="129">
        <f t="shared" si="7"/>
        <v>0</v>
      </c>
      <c r="AL53" s="130">
        <f t="shared" si="8"/>
        <v>0</v>
      </c>
      <c r="AM53" s="174">
        <f t="shared" si="9"/>
        <v>0</v>
      </c>
      <c r="AN53" s="128">
        <f t="shared" si="10"/>
        <v>0</v>
      </c>
      <c r="AO53" s="130">
        <f t="shared" si="11"/>
        <v>0</v>
      </c>
      <c r="AP53" s="130">
        <f t="shared" si="12"/>
        <v>0</v>
      </c>
      <c r="AQ53" s="130"/>
      <c r="AR53" s="130"/>
      <c r="AS53" s="130">
        <f t="shared" si="13"/>
        <v>0</v>
      </c>
      <c r="AT53" s="131"/>
      <c r="AU53" s="128">
        <f t="shared" si="14"/>
        <v>0</v>
      </c>
      <c r="AV53" s="130"/>
      <c r="AW53" s="131"/>
      <c r="AX53" s="128">
        <f t="shared" si="15"/>
        <v>0</v>
      </c>
      <c r="AY53" s="109"/>
      <c r="AZ53" s="122"/>
      <c r="BB53" s="36">
        <v>0</v>
      </c>
      <c r="BI53" s="58"/>
      <c r="BJ53" s="58"/>
    </row>
    <row r="54" spans="1:62" ht="18" customHeight="1" thickBot="1">
      <c r="A54" s="168"/>
      <c r="B54" s="278" t="s">
        <v>29</v>
      </c>
      <c r="C54" s="279"/>
      <c r="D54" s="79"/>
      <c r="E54" s="80"/>
      <c r="F54" s="220"/>
      <c r="G54" s="194"/>
      <c r="H54" s="193"/>
      <c r="I54" s="193"/>
      <c r="J54" s="194"/>
      <c r="K54" s="194"/>
      <c r="L54" s="225"/>
      <c r="M54" s="194"/>
      <c r="N54" s="194"/>
      <c r="O54" s="193"/>
      <c r="P54" s="193"/>
      <c r="Q54" s="194"/>
      <c r="R54" s="194"/>
      <c r="S54" s="194"/>
      <c r="T54" s="194"/>
      <c r="U54" s="194"/>
      <c r="V54" s="193"/>
      <c r="W54" s="193"/>
      <c r="X54" s="194"/>
      <c r="Y54" s="194"/>
      <c r="Z54" s="194"/>
      <c r="AA54" s="194"/>
      <c r="AB54" s="194"/>
      <c r="AC54" s="193"/>
      <c r="AD54" s="193"/>
      <c r="AE54" s="194"/>
      <c r="AF54" s="194"/>
      <c r="AG54" s="194"/>
      <c r="AH54" s="194"/>
      <c r="AI54" s="195"/>
      <c r="AJ54" s="196"/>
      <c r="AK54" s="148">
        <f t="shared" si="7"/>
        <v>0</v>
      </c>
      <c r="AL54" s="136">
        <f t="shared" si="8"/>
        <v>0</v>
      </c>
      <c r="AM54" s="173">
        <f t="shared" si="9"/>
        <v>0</v>
      </c>
      <c r="AN54" s="135">
        <f t="shared" si="10"/>
        <v>0</v>
      </c>
      <c r="AO54" s="136">
        <f t="shared" si="11"/>
        <v>0</v>
      </c>
      <c r="AP54" s="136">
        <f t="shared" si="12"/>
        <v>0</v>
      </c>
      <c r="AQ54" s="136"/>
      <c r="AR54" s="136"/>
      <c r="AS54" s="136">
        <f t="shared" si="13"/>
        <v>0</v>
      </c>
      <c r="AT54" s="137"/>
      <c r="AU54" s="135">
        <f t="shared" si="14"/>
        <v>0</v>
      </c>
      <c r="AV54" s="136"/>
      <c r="AW54" s="137"/>
      <c r="AX54" s="149">
        <f t="shared" si="15"/>
        <v>0</v>
      </c>
      <c r="AY54" s="118"/>
      <c r="AZ54" s="119"/>
      <c r="BB54" s="3"/>
      <c r="BI54" s="58"/>
      <c r="BJ54" s="58"/>
    </row>
    <row r="55" spans="1:62" ht="18" customHeight="1">
      <c r="A55" s="166"/>
      <c r="B55" s="280" t="s">
        <v>30</v>
      </c>
      <c r="C55" s="281"/>
      <c r="D55" s="75" t="s">
        <v>130</v>
      </c>
      <c r="E55" s="76"/>
      <c r="F55" s="250">
        <v>8</v>
      </c>
      <c r="G55" s="238">
        <v>8</v>
      </c>
      <c r="H55" s="239" t="s">
        <v>65</v>
      </c>
      <c r="I55" s="239" t="s">
        <v>65</v>
      </c>
      <c r="J55" s="238">
        <v>8</v>
      </c>
      <c r="K55" s="238">
        <v>8</v>
      </c>
      <c r="L55" s="238">
        <v>8</v>
      </c>
      <c r="M55" s="238">
        <v>8</v>
      </c>
      <c r="N55" s="238">
        <v>8</v>
      </c>
      <c r="O55" s="239" t="s">
        <v>65</v>
      </c>
      <c r="P55" s="239" t="s">
        <v>65</v>
      </c>
      <c r="Q55" s="238">
        <v>8</v>
      </c>
      <c r="R55" s="238">
        <v>8</v>
      </c>
      <c r="S55" s="238">
        <v>8</v>
      </c>
      <c r="T55" s="238">
        <v>8</v>
      </c>
      <c r="U55" s="238">
        <v>8</v>
      </c>
      <c r="V55" s="239" t="s">
        <v>65</v>
      </c>
      <c r="W55" s="239" t="s">
        <v>65</v>
      </c>
      <c r="X55" s="238">
        <v>8</v>
      </c>
      <c r="Y55" s="238">
        <v>8</v>
      </c>
      <c r="Z55" s="238">
        <v>8</v>
      </c>
      <c r="AA55" s="238">
        <v>8</v>
      </c>
      <c r="AB55" s="238" t="s">
        <v>59</v>
      </c>
      <c r="AC55" s="199" t="s">
        <v>65</v>
      </c>
      <c r="AD55" s="199" t="s">
        <v>65</v>
      </c>
      <c r="AE55" s="238">
        <v>8</v>
      </c>
      <c r="AF55" s="238">
        <v>8</v>
      </c>
      <c r="AG55" s="238">
        <v>8</v>
      </c>
      <c r="AH55" s="198" t="s">
        <v>59</v>
      </c>
      <c r="AI55" s="238">
        <v>8</v>
      </c>
      <c r="AJ55" s="203" t="s">
        <v>65</v>
      </c>
      <c r="AK55" s="124">
        <f t="shared" si="7"/>
        <v>22</v>
      </c>
      <c r="AL55" s="125">
        <f t="shared" si="8"/>
        <v>0</v>
      </c>
      <c r="AM55" s="172">
        <f t="shared" si="9"/>
        <v>2</v>
      </c>
      <c r="AN55" s="139">
        <f t="shared" si="10"/>
        <v>0</v>
      </c>
      <c r="AO55" s="125">
        <f t="shared" si="11"/>
        <v>0</v>
      </c>
      <c r="AP55" s="125">
        <f t="shared" si="12"/>
        <v>0</v>
      </c>
      <c r="AQ55" s="125"/>
      <c r="AR55" s="125"/>
      <c r="AS55" s="125">
        <f t="shared" si="13"/>
        <v>0</v>
      </c>
      <c r="AT55" s="126"/>
      <c r="AU55" s="127">
        <f t="shared" si="14"/>
        <v>9</v>
      </c>
      <c r="AV55" s="145"/>
      <c r="AW55" s="146"/>
      <c r="AX55" s="147">
        <f t="shared" si="15"/>
        <v>176</v>
      </c>
      <c r="AY55" s="115"/>
      <c r="AZ55" s="111"/>
      <c r="BA55" s="39"/>
      <c r="BB55" s="2"/>
      <c r="BI55" s="58"/>
      <c r="BJ55" s="58"/>
    </row>
    <row r="56" spans="1:62" ht="18" customHeight="1">
      <c r="A56" s="167">
        <v>12</v>
      </c>
      <c r="B56" s="276" t="s">
        <v>23</v>
      </c>
      <c r="C56" s="277"/>
      <c r="D56" s="77"/>
      <c r="E56" s="78"/>
      <c r="F56" s="204"/>
      <c r="G56" s="189"/>
      <c r="H56" s="188"/>
      <c r="I56" s="188"/>
      <c r="J56" s="189"/>
      <c r="K56" s="189"/>
      <c r="L56" s="217"/>
      <c r="M56" s="189"/>
      <c r="N56" s="189"/>
      <c r="O56" s="188"/>
      <c r="P56" s="188"/>
      <c r="Q56" s="189"/>
      <c r="R56" s="189"/>
      <c r="S56" s="189"/>
      <c r="T56" s="189"/>
      <c r="U56" s="189"/>
      <c r="V56" s="188"/>
      <c r="W56" s="188"/>
      <c r="X56" s="189"/>
      <c r="Y56" s="189"/>
      <c r="Z56" s="189"/>
      <c r="AA56" s="189"/>
      <c r="AB56" s="189"/>
      <c r="AC56" s="188"/>
      <c r="AD56" s="188"/>
      <c r="AE56" s="189"/>
      <c r="AF56" s="189"/>
      <c r="AG56" s="189"/>
      <c r="AH56" s="189"/>
      <c r="AI56" s="190"/>
      <c r="AJ56" s="191"/>
      <c r="AK56" s="129">
        <f t="shared" si="7"/>
        <v>0</v>
      </c>
      <c r="AL56" s="130">
        <f t="shared" si="8"/>
        <v>0</v>
      </c>
      <c r="AM56" s="174">
        <f t="shared" si="9"/>
        <v>0</v>
      </c>
      <c r="AN56" s="143">
        <f t="shared" si="10"/>
        <v>0</v>
      </c>
      <c r="AO56" s="130">
        <f t="shared" si="11"/>
        <v>0</v>
      </c>
      <c r="AP56" s="130">
        <f t="shared" si="12"/>
        <v>0</v>
      </c>
      <c r="AQ56" s="130"/>
      <c r="AR56" s="130"/>
      <c r="AS56" s="130">
        <f t="shared" si="13"/>
        <v>0</v>
      </c>
      <c r="AT56" s="131"/>
      <c r="AU56" s="128">
        <f t="shared" si="14"/>
        <v>0</v>
      </c>
      <c r="AV56" s="130"/>
      <c r="AW56" s="131"/>
      <c r="AX56" s="128">
        <f t="shared" si="15"/>
        <v>0</v>
      </c>
      <c r="AY56" s="109"/>
      <c r="AZ56" s="122"/>
      <c r="BA56" s="1"/>
      <c r="BB56" s="36">
        <v>1</v>
      </c>
      <c r="BI56" s="58"/>
      <c r="BJ56" s="58"/>
    </row>
    <row r="57" spans="1:62" ht="18" customHeight="1" thickBot="1">
      <c r="A57" s="168"/>
      <c r="B57" s="278" t="s">
        <v>31</v>
      </c>
      <c r="C57" s="279"/>
      <c r="D57" s="79"/>
      <c r="E57" s="80"/>
      <c r="F57" s="220"/>
      <c r="G57" s="194"/>
      <c r="H57" s="193"/>
      <c r="I57" s="193"/>
      <c r="J57" s="194"/>
      <c r="K57" s="194"/>
      <c r="L57" s="233"/>
      <c r="M57" s="194"/>
      <c r="N57" s="194"/>
      <c r="O57" s="193"/>
      <c r="P57" s="193"/>
      <c r="Q57" s="194"/>
      <c r="R57" s="194"/>
      <c r="S57" s="194"/>
      <c r="T57" s="194"/>
      <c r="U57" s="194"/>
      <c r="V57" s="193"/>
      <c r="W57" s="193"/>
      <c r="X57" s="194"/>
      <c r="Y57" s="194"/>
      <c r="Z57" s="194"/>
      <c r="AA57" s="194"/>
      <c r="AB57" s="194"/>
      <c r="AC57" s="193"/>
      <c r="AD57" s="193"/>
      <c r="AE57" s="194"/>
      <c r="AF57" s="194"/>
      <c r="AG57" s="194"/>
      <c r="AH57" s="194"/>
      <c r="AI57" s="195"/>
      <c r="AJ57" s="196"/>
      <c r="AK57" s="148">
        <f t="shared" si="7"/>
        <v>0</v>
      </c>
      <c r="AL57" s="136">
        <f t="shared" si="8"/>
        <v>0</v>
      </c>
      <c r="AM57" s="173">
        <f t="shared" si="9"/>
        <v>0</v>
      </c>
      <c r="AN57" s="155">
        <f t="shared" si="10"/>
        <v>0</v>
      </c>
      <c r="AO57" s="136">
        <f t="shared" si="11"/>
        <v>0</v>
      </c>
      <c r="AP57" s="136">
        <f t="shared" si="12"/>
        <v>0</v>
      </c>
      <c r="AQ57" s="136"/>
      <c r="AR57" s="136"/>
      <c r="AS57" s="136">
        <f t="shared" si="13"/>
        <v>0</v>
      </c>
      <c r="AT57" s="137"/>
      <c r="AU57" s="135">
        <f t="shared" si="14"/>
        <v>0</v>
      </c>
      <c r="AV57" s="157"/>
      <c r="AW57" s="158"/>
      <c r="AX57" s="149">
        <f t="shared" si="15"/>
        <v>0</v>
      </c>
      <c r="AY57" s="123"/>
      <c r="AZ57" s="74"/>
      <c r="BA57" s="40"/>
      <c r="BB57" s="4"/>
      <c r="BI57" s="58"/>
      <c r="BJ57" s="58"/>
    </row>
    <row r="58" spans="1:71" ht="12.75" customHeight="1" hidden="1">
      <c r="A58" s="3"/>
      <c r="B58" s="18"/>
      <c r="C58" s="19"/>
      <c r="D58" s="3"/>
      <c r="E58" s="20"/>
      <c r="F58" s="17"/>
      <c r="G58" s="16"/>
      <c r="H58" s="15"/>
      <c r="I58" s="15"/>
      <c r="J58" s="24"/>
      <c r="K58" s="24"/>
      <c r="L58" s="15"/>
      <c r="M58" s="15"/>
      <c r="N58" s="15"/>
      <c r="O58" s="15"/>
      <c r="P58" s="15"/>
      <c r="Q58" s="52"/>
      <c r="R58" s="52"/>
      <c r="S58" s="15"/>
      <c r="T58" s="15"/>
      <c r="U58" s="15"/>
      <c r="V58" s="15"/>
      <c r="W58" s="15"/>
      <c r="X58" s="24"/>
      <c r="Y58" s="24"/>
      <c r="Z58" s="15"/>
      <c r="AA58" s="15"/>
      <c r="AB58" s="15"/>
      <c r="AC58" s="15"/>
      <c r="AD58" s="15"/>
      <c r="AE58" s="24"/>
      <c r="AF58" s="24"/>
      <c r="AG58" s="24"/>
      <c r="AH58" s="24"/>
      <c r="AI58" s="24"/>
      <c r="AJ58" s="24"/>
      <c r="AK58" s="171">
        <f>COUNTIF(F58:AJ58,"к")+COUNTIF(F58:AJ58,"к/э")+COUNTIF(F58:AJ58,"8")+COUNTIF(F58:AJ58,"р")+COUNTIF(F58:AJ58,"4/4р")+COUNTIF(F58:AJ58,"7")</f>
        <v>0</v>
      </c>
      <c r="AL58" s="159"/>
      <c r="AM58" s="44"/>
      <c r="AN58" s="51">
        <f t="shared" si="10"/>
        <v>0</v>
      </c>
      <c r="AO58" s="26"/>
      <c r="AP58" s="26"/>
      <c r="AQ58" s="26"/>
      <c r="AR58" s="26"/>
      <c r="AS58" s="26"/>
      <c r="AT58" s="44"/>
      <c r="AU58" s="43"/>
      <c r="AV58" s="26"/>
      <c r="AW58" s="44"/>
      <c r="AX58" s="51">
        <f t="shared" si="15"/>
        <v>0</v>
      </c>
      <c r="AY58" s="15"/>
      <c r="AZ58" s="27"/>
      <c r="BA58" s="10"/>
      <c r="BB58" s="10"/>
      <c r="BC58" s="10"/>
      <c r="BD58" s="10"/>
      <c r="BE58" s="10"/>
      <c r="BF58" s="10"/>
      <c r="BG58" s="10"/>
      <c r="BH58" s="10"/>
      <c r="BI58" s="58"/>
      <c r="BJ58" s="58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1:71" ht="12.75" customHeight="1" hidden="1">
      <c r="A59" s="3">
        <v>13</v>
      </c>
      <c r="B59" s="18"/>
      <c r="C59" s="19"/>
      <c r="D59" s="3"/>
      <c r="E59" s="20"/>
      <c r="F59" s="22"/>
      <c r="G59" s="22"/>
      <c r="H59" s="21"/>
      <c r="I59" s="21"/>
      <c r="J59" s="23"/>
      <c r="K59" s="23"/>
      <c r="L59" s="21"/>
      <c r="M59" s="21"/>
      <c r="N59" s="21"/>
      <c r="O59" s="21"/>
      <c r="P59" s="21"/>
      <c r="Q59" s="53"/>
      <c r="R59" s="53"/>
      <c r="S59" s="21"/>
      <c r="T59" s="21"/>
      <c r="U59" s="21"/>
      <c r="V59" s="21"/>
      <c r="W59" s="21"/>
      <c r="X59" s="23"/>
      <c r="Y59" s="23"/>
      <c r="Z59" s="21"/>
      <c r="AA59" s="21"/>
      <c r="AB59" s="21"/>
      <c r="AC59" s="21"/>
      <c r="AD59" s="21"/>
      <c r="AE59" s="23"/>
      <c r="AF59" s="23"/>
      <c r="AG59" s="23"/>
      <c r="AH59" s="23"/>
      <c r="AI59" s="23"/>
      <c r="AJ59" s="23"/>
      <c r="AK59" s="124">
        <f>COUNTIF(F59:AJ59,"к")+COUNTIF(F59:AJ59,"к/э")+COUNTIF(F59:AJ59,"8")+COUNTIF(F59:AJ59,"р")+COUNTIF(F59:AJ59,"4/4р")+COUNTIF(F59:AJ59,"7")</f>
        <v>0</v>
      </c>
      <c r="AL59" s="160"/>
      <c r="AM59" s="46"/>
      <c r="AN59" s="49">
        <f t="shared" si="10"/>
        <v>0</v>
      </c>
      <c r="AO59" s="25"/>
      <c r="AP59" s="25"/>
      <c r="AQ59" s="25"/>
      <c r="AR59" s="25"/>
      <c r="AS59" s="25"/>
      <c r="AT59" s="46"/>
      <c r="AU59" s="45"/>
      <c r="AV59" s="25"/>
      <c r="AW59" s="46"/>
      <c r="AX59" s="50">
        <f t="shared" si="15"/>
        <v>0</v>
      </c>
      <c r="AY59" s="21"/>
      <c r="AZ59" s="9"/>
      <c r="BA59" s="10"/>
      <c r="BB59" s="10"/>
      <c r="BC59" s="10"/>
      <c r="BD59" s="10"/>
      <c r="BE59" s="10"/>
      <c r="BF59" s="10"/>
      <c r="BG59" s="10"/>
      <c r="BH59" s="10"/>
      <c r="BI59" s="58"/>
      <c r="BJ59" s="58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62" ht="12.75" customHeight="1" hidden="1">
      <c r="A60" s="4"/>
      <c r="B60" s="13"/>
      <c r="C60" s="14"/>
      <c r="D60" s="4"/>
      <c r="E60" s="11"/>
      <c r="F60" s="30"/>
      <c r="G60" s="30"/>
      <c r="H60" s="31"/>
      <c r="I60" s="31"/>
      <c r="J60" s="32"/>
      <c r="K60" s="32"/>
      <c r="L60" s="31"/>
      <c r="M60" s="31"/>
      <c r="N60" s="31"/>
      <c r="O60" s="31"/>
      <c r="P60" s="31"/>
      <c r="Q60" s="54"/>
      <c r="R60" s="54"/>
      <c r="S60" s="31"/>
      <c r="T60" s="31"/>
      <c r="U60" s="31"/>
      <c r="V60" s="31"/>
      <c r="W60" s="31"/>
      <c r="X60" s="32"/>
      <c r="Y60" s="32"/>
      <c r="Z60" s="31"/>
      <c r="AA60" s="31"/>
      <c r="AB60" s="31"/>
      <c r="AC60" s="31"/>
      <c r="AD60" s="31"/>
      <c r="AE60" s="32"/>
      <c r="AF60" s="32"/>
      <c r="AG60" s="32"/>
      <c r="AH60" s="32"/>
      <c r="AI60" s="32"/>
      <c r="AJ60" s="32"/>
      <c r="AK60" s="124">
        <f>COUNTIF(F60:AJ60,"к")+COUNTIF(F60:AJ60,"к/э")+COUNTIF(F60:AJ60,"8")+COUNTIF(F60:AJ60,"р")+COUNTIF(F60:AJ60,"4/4р")+COUNTIF(F60:AJ60,"7")</f>
        <v>0</v>
      </c>
      <c r="AL60" s="161"/>
      <c r="AM60" s="48"/>
      <c r="AN60" s="49">
        <f t="shared" si="10"/>
        <v>0</v>
      </c>
      <c r="AO60" s="29"/>
      <c r="AP60" s="29"/>
      <c r="AQ60" s="29"/>
      <c r="AR60" s="29"/>
      <c r="AS60" s="29"/>
      <c r="AT60" s="48"/>
      <c r="AU60" s="47"/>
      <c r="AV60" s="29"/>
      <c r="AW60" s="48"/>
      <c r="AX60" s="50">
        <f t="shared" si="15"/>
        <v>0</v>
      </c>
      <c r="AY60" s="3"/>
      <c r="AZ60" s="6"/>
      <c r="BI60" s="58"/>
      <c r="BJ60" s="58"/>
    </row>
    <row r="61" spans="14:62" ht="15" customHeight="1" thickBot="1">
      <c r="N61" s="59"/>
      <c r="O61" s="59"/>
      <c r="P61" s="59"/>
      <c r="Q61" s="59"/>
      <c r="R61" s="59"/>
      <c r="S61" s="59"/>
      <c r="T61" s="59"/>
      <c r="U61" s="59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7"/>
      <c r="AZ61" s="5"/>
      <c r="BJ61" s="58"/>
    </row>
    <row r="62" spans="1:62" ht="15" customHeight="1">
      <c r="A62" s="12"/>
      <c r="B62" s="12"/>
      <c r="C62" s="12"/>
      <c r="D62" s="12"/>
      <c r="E62" s="12"/>
      <c r="F62" s="72">
        <v>7</v>
      </c>
      <c r="G62" s="290" t="s">
        <v>133</v>
      </c>
      <c r="H62" s="290"/>
      <c r="I62" s="290"/>
      <c r="J62" s="290"/>
      <c r="K62" s="290"/>
      <c r="L62" s="290"/>
      <c r="M62" s="290"/>
      <c r="N62" s="290"/>
      <c r="O62" s="290"/>
      <c r="P62" s="58"/>
      <c r="Q62" s="58"/>
      <c r="R62" s="58"/>
      <c r="S62" s="58"/>
      <c r="T62" s="58"/>
      <c r="U62" s="58"/>
      <c r="V62" s="12"/>
      <c r="W62" s="12"/>
      <c r="X62" s="28"/>
      <c r="AK62" s="274">
        <f aca="true" t="shared" si="16" ref="AK62:AX62">SUM(AK12:AK57)</f>
        <v>185</v>
      </c>
      <c r="AL62" s="274">
        <f t="shared" si="16"/>
        <v>25</v>
      </c>
      <c r="AM62" s="274">
        <f t="shared" si="16"/>
        <v>98</v>
      </c>
      <c r="AN62" s="274">
        <f t="shared" si="16"/>
        <v>33</v>
      </c>
      <c r="AO62" s="274">
        <f t="shared" si="16"/>
        <v>24</v>
      </c>
      <c r="AP62" s="274">
        <f t="shared" si="16"/>
        <v>0</v>
      </c>
      <c r="AQ62" s="274">
        <f t="shared" si="16"/>
        <v>0</v>
      </c>
      <c r="AR62" s="274">
        <f t="shared" si="16"/>
        <v>0</v>
      </c>
      <c r="AS62" s="274">
        <f t="shared" si="16"/>
        <v>0</v>
      </c>
      <c r="AT62" s="274">
        <f t="shared" si="16"/>
        <v>0</v>
      </c>
      <c r="AU62" s="274">
        <f t="shared" si="16"/>
        <v>120</v>
      </c>
      <c r="AV62" s="274">
        <f t="shared" si="16"/>
        <v>0</v>
      </c>
      <c r="AW62" s="274">
        <f t="shared" si="16"/>
        <v>0</v>
      </c>
      <c r="AX62" s="274">
        <f t="shared" si="16"/>
        <v>1480</v>
      </c>
      <c r="AY62" s="293"/>
      <c r="AZ62" s="291"/>
      <c r="BJ62" s="58"/>
    </row>
    <row r="63" spans="6:70" ht="15" customHeight="1" thickBot="1">
      <c r="F63" s="71">
        <v>8</v>
      </c>
      <c r="G63" s="304" t="s">
        <v>133</v>
      </c>
      <c r="H63" s="304"/>
      <c r="I63" s="304"/>
      <c r="J63" s="304"/>
      <c r="K63" s="304"/>
      <c r="L63" s="304"/>
      <c r="M63" s="304"/>
      <c r="N63" s="304"/>
      <c r="O63" s="304"/>
      <c r="P63" s="12"/>
      <c r="Q63" s="12"/>
      <c r="R63" s="12"/>
      <c r="S63" s="12"/>
      <c r="T63" s="12"/>
      <c r="U63" s="12"/>
      <c r="V63" s="12"/>
      <c r="W63" s="12"/>
      <c r="X63" s="12"/>
      <c r="AK63" s="289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94"/>
      <c r="AZ63" s="292"/>
      <c r="BJ63" s="60"/>
      <c r="BK63" s="60"/>
      <c r="BL63" s="60"/>
      <c r="BM63" s="60"/>
      <c r="BN63" s="60"/>
      <c r="BO63" s="295"/>
      <c r="BP63" s="295"/>
      <c r="BQ63" s="60"/>
      <c r="BR63" s="60"/>
    </row>
    <row r="64" spans="6:70" ht="15" customHeight="1">
      <c r="F64" s="61" t="s">
        <v>61</v>
      </c>
      <c r="G64" s="304" t="s">
        <v>74</v>
      </c>
      <c r="H64" s="304"/>
      <c r="I64" s="304"/>
      <c r="J64" s="304"/>
      <c r="K64" s="304"/>
      <c r="L64" s="304"/>
      <c r="M64" s="304"/>
      <c r="N64" s="304"/>
      <c r="O64" s="304"/>
      <c r="BJ64" s="60"/>
      <c r="BK64" s="60"/>
      <c r="BL64" s="60"/>
      <c r="BM64" s="60"/>
      <c r="BN64" s="60"/>
      <c r="BO64" s="295"/>
      <c r="BP64" s="295"/>
      <c r="BQ64" s="60"/>
      <c r="BR64" s="60"/>
    </row>
    <row r="65" spans="6:70" ht="15" customHeight="1">
      <c r="F65" s="69" t="s">
        <v>72</v>
      </c>
      <c r="G65" s="304" t="s">
        <v>79</v>
      </c>
      <c r="H65" s="304"/>
      <c r="I65" s="304"/>
      <c r="J65" s="304"/>
      <c r="K65" s="304"/>
      <c r="L65" s="304"/>
      <c r="M65" s="304"/>
      <c r="N65" s="304"/>
      <c r="O65" s="304"/>
      <c r="BJ65" s="60"/>
      <c r="BK65" s="60"/>
      <c r="BL65" s="60"/>
      <c r="BM65" s="60"/>
      <c r="BN65" s="60"/>
      <c r="BO65" s="295"/>
      <c r="BP65" s="295"/>
      <c r="BQ65" s="60"/>
      <c r="BR65" s="60"/>
    </row>
    <row r="66" spans="6:70" ht="15" customHeight="1">
      <c r="F66" s="61" t="s">
        <v>71</v>
      </c>
      <c r="G66" s="304" t="s">
        <v>77</v>
      </c>
      <c r="H66" s="304"/>
      <c r="I66" s="304"/>
      <c r="J66" s="304"/>
      <c r="K66" s="304"/>
      <c r="L66" s="304"/>
      <c r="M66" s="304"/>
      <c r="N66" s="304"/>
      <c r="O66" s="304"/>
      <c r="BJ66" s="60"/>
      <c r="BK66" s="60"/>
      <c r="BL66" s="60"/>
      <c r="BM66" s="60"/>
      <c r="BN66" s="60"/>
      <c r="BO66" s="295"/>
      <c r="BP66" s="295"/>
      <c r="BQ66" s="60"/>
      <c r="BR66" s="60"/>
    </row>
    <row r="67" spans="6:70" ht="15" customHeight="1">
      <c r="F67" s="61" t="s">
        <v>70</v>
      </c>
      <c r="G67" s="304" t="s">
        <v>76</v>
      </c>
      <c r="H67" s="304"/>
      <c r="I67" s="304"/>
      <c r="J67" s="304"/>
      <c r="K67" s="304"/>
      <c r="L67" s="304"/>
      <c r="M67" s="304"/>
      <c r="N67" s="304"/>
      <c r="O67" s="304"/>
      <c r="BJ67" s="60"/>
      <c r="BK67" s="60"/>
      <c r="BL67" s="60"/>
      <c r="BM67" s="60"/>
      <c r="BN67" s="60"/>
      <c r="BO67" s="295"/>
      <c r="BP67" s="295"/>
      <c r="BQ67" s="60"/>
      <c r="BR67" s="60"/>
    </row>
    <row r="68" spans="6:70" ht="15" customHeight="1">
      <c r="F68" s="70" t="s">
        <v>65</v>
      </c>
      <c r="G68" s="304" t="s">
        <v>75</v>
      </c>
      <c r="H68" s="304"/>
      <c r="I68" s="304"/>
      <c r="J68" s="304"/>
      <c r="K68" s="304"/>
      <c r="L68" s="304"/>
      <c r="M68" s="304"/>
      <c r="N68" s="304"/>
      <c r="O68" s="304"/>
      <c r="BJ68" s="60"/>
      <c r="BK68" s="60"/>
      <c r="BL68" s="60"/>
      <c r="BM68" s="60"/>
      <c r="BN68" s="60"/>
      <c r="BO68" s="295"/>
      <c r="BP68" s="295"/>
      <c r="BQ68" s="60"/>
      <c r="BR68" s="60"/>
    </row>
    <row r="69" spans="6:70" ht="15" customHeight="1">
      <c r="F69" s="61" t="s">
        <v>59</v>
      </c>
      <c r="G69" s="304" t="s">
        <v>78</v>
      </c>
      <c r="H69" s="304"/>
      <c r="I69" s="304"/>
      <c r="J69" s="304"/>
      <c r="K69" s="304"/>
      <c r="L69" s="304"/>
      <c r="M69" s="304"/>
      <c r="N69" s="304"/>
      <c r="O69" s="304"/>
      <c r="BJ69" s="60"/>
      <c r="BK69" s="60"/>
      <c r="BL69" s="60"/>
      <c r="BM69" s="60"/>
      <c r="BN69" s="60"/>
      <c r="BO69" s="295"/>
      <c r="BP69" s="295"/>
      <c r="BQ69" s="60"/>
      <c r="BR69" s="60"/>
    </row>
    <row r="70" spans="6:70" ht="15" customHeight="1">
      <c r="F70" s="61" t="s">
        <v>62</v>
      </c>
      <c r="G70" s="304" t="s">
        <v>132</v>
      </c>
      <c r="H70" s="304"/>
      <c r="I70" s="304"/>
      <c r="J70" s="304"/>
      <c r="K70" s="304"/>
      <c r="L70" s="304"/>
      <c r="M70" s="304"/>
      <c r="N70" s="304"/>
      <c r="O70" s="304"/>
      <c r="X70" s="314" t="s">
        <v>82</v>
      </c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314"/>
      <c r="AZ70" s="314"/>
      <c r="BJ70" s="60"/>
      <c r="BK70" s="60"/>
      <c r="BL70" s="60"/>
      <c r="BM70" s="60"/>
      <c r="BN70" s="60"/>
      <c r="BO70" s="295"/>
      <c r="BP70" s="295"/>
      <c r="BQ70" s="60"/>
      <c r="BR70" s="60"/>
    </row>
    <row r="71" spans="6:70" ht="15" customHeight="1">
      <c r="F71" s="61" t="s">
        <v>60</v>
      </c>
      <c r="G71" s="304" t="s">
        <v>80</v>
      </c>
      <c r="H71" s="304"/>
      <c r="I71" s="304"/>
      <c r="J71" s="304"/>
      <c r="K71" s="304"/>
      <c r="L71" s="304"/>
      <c r="M71" s="304"/>
      <c r="N71" s="304"/>
      <c r="O71" s="30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J71" s="60"/>
      <c r="BK71" s="60"/>
      <c r="BL71" s="60"/>
      <c r="BM71" s="60"/>
      <c r="BN71" s="60"/>
      <c r="BO71" s="295"/>
      <c r="BP71" s="295"/>
      <c r="BQ71" s="60"/>
      <c r="BR71" s="60"/>
    </row>
    <row r="72" spans="6:70" ht="15" customHeight="1">
      <c r="F72" s="61" t="s">
        <v>73</v>
      </c>
      <c r="G72" s="304" t="s">
        <v>81</v>
      </c>
      <c r="H72" s="304"/>
      <c r="I72" s="304"/>
      <c r="J72" s="304"/>
      <c r="K72" s="304"/>
      <c r="L72" s="304"/>
      <c r="M72" s="304"/>
      <c r="N72" s="304"/>
      <c r="O72" s="304"/>
      <c r="BJ72" s="60"/>
      <c r="BK72" s="60"/>
      <c r="BL72" s="60"/>
      <c r="BM72" s="60"/>
      <c r="BN72" s="60"/>
      <c r="BO72" s="295"/>
      <c r="BP72" s="295"/>
      <c r="BQ72" s="60"/>
      <c r="BR72" s="60"/>
    </row>
    <row r="73" spans="6:70" ht="15" customHeight="1">
      <c r="F73" s="71" t="s">
        <v>148</v>
      </c>
      <c r="G73" s="304" t="s">
        <v>149</v>
      </c>
      <c r="H73" s="304"/>
      <c r="I73" s="304"/>
      <c r="J73" s="304"/>
      <c r="K73" s="304"/>
      <c r="L73" s="304"/>
      <c r="M73" s="304"/>
      <c r="N73" s="304"/>
      <c r="O73" s="304"/>
      <c r="BJ73" s="60"/>
      <c r="BK73" s="60"/>
      <c r="BL73" s="60"/>
      <c r="BM73" s="60"/>
      <c r="BN73" s="60"/>
      <c r="BO73" s="295"/>
      <c r="BP73" s="295"/>
      <c r="BQ73" s="60"/>
      <c r="BR73" s="60"/>
    </row>
    <row r="74" spans="57:70" ht="15" customHeight="1">
      <c r="BE74" s="55">
        <v>1</v>
      </c>
      <c r="BF74" s="55" t="s">
        <v>84</v>
      </c>
      <c r="BG74" s="62" t="s">
        <v>111</v>
      </c>
      <c r="BH74" s="55" t="s">
        <v>85</v>
      </c>
      <c r="BI74" s="55" t="s">
        <v>86</v>
      </c>
      <c r="BJ74" s="60"/>
      <c r="BK74" s="60"/>
      <c r="BL74" s="60"/>
      <c r="BM74" s="60"/>
      <c r="BN74" s="60"/>
      <c r="BO74" s="295"/>
      <c r="BP74" s="295"/>
      <c r="BQ74" s="60"/>
      <c r="BR74" s="60"/>
    </row>
    <row r="75" spans="57:70" ht="15" customHeight="1">
      <c r="BE75" s="55">
        <v>2</v>
      </c>
      <c r="BF75" s="55" t="s">
        <v>84</v>
      </c>
      <c r="BG75" s="62" t="s">
        <v>112</v>
      </c>
      <c r="BH75" s="55" t="s">
        <v>85</v>
      </c>
      <c r="BI75" s="55" t="s">
        <v>87</v>
      </c>
      <c r="BJ75" s="60"/>
      <c r="BK75" s="60"/>
      <c r="BL75" s="60"/>
      <c r="BM75" s="60"/>
      <c r="BN75" s="60"/>
      <c r="BO75" s="295"/>
      <c r="BP75" s="295"/>
      <c r="BQ75" s="60"/>
      <c r="BR75" s="60"/>
    </row>
    <row r="76" spans="57:70" ht="15" customHeight="1">
      <c r="BE76" s="55">
        <v>3</v>
      </c>
      <c r="BF76" s="55" t="s">
        <v>84</v>
      </c>
      <c r="BG76" s="62" t="s">
        <v>113</v>
      </c>
      <c r="BH76" s="55" t="s">
        <v>88</v>
      </c>
      <c r="BI76" s="55" t="s">
        <v>89</v>
      </c>
      <c r="BJ76" s="60"/>
      <c r="BK76" s="60"/>
      <c r="BL76" s="60"/>
      <c r="BM76" s="60"/>
      <c r="BN76" s="60"/>
      <c r="BO76" s="295"/>
      <c r="BP76" s="295"/>
      <c r="BQ76" s="60"/>
      <c r="BR76" s="60"/>
    </row>
    <row r="77" spans="3:61" ht="15" customHeight="1">
      <c r="C77" s="56"/>
      <c r="D77" s="56"/>
      <c r="E77" s="56"/>
      <c r="BE77" s="55">
        <v>4</v>
      </c>
      <c r="BF77" s="55" t="s">
        <v>84</v>
      </c>
      <c r="BG77" s="62" t="s">
        <v>114</v>
      </c>
      <c r="BH77" s="55" t="s">
        <v>88</v>
      </c>
      <c r="BI77" s="55" t="s">
        <v>90</v>
      </c>
    </row>
    <row r="78" spans="3:61" ht="15" customHeight="1">
      <c r="C78" s="56"/>
      <c r="D78" s="56"/>
      <c r="E78" s="56"/>
      <c r="BE78" s="55">
        <v>5</v>
      </c>
      <c r="BF78" s="55" t="s">
        <v>84</v>
      </c>
      <c r="BG78" s="62" t="s">
        <v>115</v>
      </c>
      <c r="BH78" s="55" t="s">
        <v>91</v>
      </c>
      <c r="BI78" s="55" t="s">
        <v>92</v>
      </c>
    </row>
    <row r="79" spans="57:61" ht="15" customHeight="1">
      <c r="BE79" s="55">
        <v>6</v>
      </c>
      <c r="BF79" s="55" t="s">
        <v>96</v>
      </c>
      <c r="BG79" s="62" t="s">
        <v>124</v>
      </c>
      <c r="BH79" s="55" t="s">
        <v>97</v>
      </c>
      <c r="BI79" s="55" t="s">
        <v>98</v>
      </c>
    </row>
    <row r="80" spans="57:61" ht="15" customHeight="1">
      <c r="BE80" s="55">
        <v>7</v>
      </c>
      <c r="BF80" s="55" t="s">
        <v>99</v>
      </c>
      <c r="BG80" s="62" t="s">
        <v>125</v>
      </c>
      <c r="BH80" s="55" t="s">
        <v>88</v>
      </c>
      <c r="BI80" s="55" t="s">
        <v>100</v>
      </c>
    </row>
    <row r="81" spans="57:61" ht="15" customHeight="1">
      <c r="BE81" s="55">
        <v>8</v>
      </c>
      <c r="BF81" s="55" t="s">
        <v>99</v>
      </c>
      <c r="BG81" s="62" t="s">
        <v>126</v>
      </c>
      <c r="BH81" s="55" t="s">
        <v>101</v>
      </c>
      <c r="BI81" s="55" t="s">
        <v>102</v>
      </c>
    </row>
    <row r="82" spans="57:61" ht="15" customHeight="1">
      <c r="BE82" s="55">
        <v>9</v>
      </c>
      <c r="BF82" s="55" t="s">
        <v>99</v>
      </c>
      <c r="BG82" s="62" t="s">
        <v>127</v>
      </c>
      <c r="BH82" s="55" t="s">
        <v>88</v>
      </c>
      <c r="BI82" s="55" t="s">
        <v>103</v>
      </c>
    </row>
    <row r="83" spans="57:61" ht="15" customHeight="1">
      <c r="BE83" s="55">
        <v>10</v>
      </c>
      <c r="BF83" s="55" t="s">
        <v>104</v>
      </c>
      <c r="BG83" s="62" t="s">
        <v>128</v>
      </c>
      <c r="BH83" s="55" t="s">
        <v>88</v>
      </c>
      <c r="BI83" s="55" t="s">
        <v>100</v>
      </c>
    </row>
    <row r="84" spans="57:61" ht="15" customHeight="1">
      <c r="BE84" s="55">
        <v>11</v>
      </c>
      <c r="BF84" s="55" t="s">
        <v>83</v>
      </c>
      <c r="BG84" s="62" t="s">
        <v>129</v>
      </c>
      <c r="BH84" s="55" t="s">
        <v>105</v>
      </c>
      <c r="BI84" s="55" t="s">
        <v>103</v>
      </c>
    </row>
    <row r="85" spans="57:61" ht="15" customHeight="1">
      <c r="BE85" s="55">
        <v>12</v>
      </c>
      <c r="BF85" s="55" t="s">
        <v>83</v>
      </c>
      <c r="BG85" s="62" t="s">
        <v>131</v>
      </c>
      <c r="BH85" s="55" t="s">
        <v>105</v>
      </c>
      <c r="BI85" s="55" t="s">
        <v>103</v>
      </c>
    </row>
    <row r="86" spans="57:61" ht="15">
      <c r="BE86" s="55">
        <v>13</v>
      </c>
      <c r="BF86" s="55" t="s">
        <v>83</v>
      </c>
      <c r="BG86" s="62" t="s">
        <v>130</v>
      </c>
      <c r="BH86" s="55" t="s">
        <v>85</v>
      </c>
      <c r="BI86" s="55" t="s">
        <v>106</v>
      </c>
    </row>
    <row r="87" spans="57:61" ht="15">
      <c r="BE87" s="55">
        <v>14</v>
      </c>
      <c r="BF87" s="55" t="s">
        <v>107</v>
      </c>
      <c r="BG87" s="62" t="s">
        <v>108</v>
      </c>
      <c r="BH87" s="55"/>
      <c r="BI87" s="55" t="s">
        <v>109</v>
      </c>
    </row>
    <row r="88" spans="57:61" ht="15">
      <c r="BE88" s="55">
        <v>15</v>
      </c>
      <c r="BF88" s="55" t="s">
        <v>66</v>
      </c>
      <c r="BG88" s="62" t="s">
        <v>116</v>
      </c>
      <c r="BH88" s="55" t="s">
        <v>93</v>
      </c>
      <c r="BI88" s="55" t="s">
        <v>87</v>
      </c>
    </row>
    <row r="89" spans="57:61" ht="15">
      <c r="BE89" s="55">
        <v>16</v>
      </c>
      <c r="BF89" s="55" t="s">
        <v>66</v>
      </c>
      <c r="BG89" s="62" t="s">
        <v>117</v>
      </c>
      <c r="BH89" s="55" t="s">
        <v>94</v>
      </c>
      <c r="BI89" s="55" t="s">
        <v>86</v>
      </c>
    </row>
    <row r="90" spans="57:61" ht="15">
      <c r="BE90" s="55">
        <v>17</v>
      </c>
      <c r="BF90" s="55" t="s">
        <v>66</v>
      </c>
      <c r="BG90" s="62" t="s">
        <v>118</v>
      </c>
      <c r="BH90" s="55" t="s">
        <v>91</v>
      </c>
      <c r="BI90" s="55" t="s">
        <v>92</v>
      </c>
    </row>
    <row r="91" spans="57:61" ht="15">
      <c r="BE91" s="55">
        <v>18</v>
      </c>
      <c r="BF91" s="55" t="s">
        <v>66</v>
      </c>
      <c r="BG91" s="62" t="s">
        <v>119</v>
      </c>
      <c r="BH91" s="55" t="s">
        <v>91</v>
      </c>
      <c r="BI91" s="55" t="s">
        <v>89</v>
      </c>
    </row>
    <row r="92" spans="57:61" ht="15">
      <c r="BE92" s="55">
        <v>19</v>
      </c>
      <c r="BF92" s="55" t="s">
        <v>67</v>
      </c>
      <c r="BG92" s="62" t="s">
        <v>120</v>
      </c>
      <c r="BH92" s="55" t="s">
        <v>91</v>
      </c>
      <c r="BI92" s="55" t="s">
        <v>92</v>
      </c>
    </row>
    <row r="93" spans="57:61" ht="15">
      <c r="BE93" s="55">
        <v>20</v>
      </c>
      <c r="BF93" s="55" t="s">
        <v>68</v>
      </c>
      <c r="BG93" s="62" t="s">
        <v>110</v>
      </c>
      <c r="BH93" s="55" t="s">
        <v>95</v>
      </c>
      <c r="BI93" s="55" t="s">
        <v>90</v>
      </c>
    </row>
    <row r="94" spans="57:61" ht="15">
      <c r="BE94" s="55">
        <v>21</v>
      </c>
      <c r="BF94" s="55" t="s">
        <v>69</v>
      </c>
      <c r="BG94" s="62" t="s">
        <v>121</v>
      </c>
      <c r="BH94" s="55" t="s">
        <v>94</v>
      </c>
      <c r="BI94" s="55" t="s">
        <v>89</v>
      </c>
    </row>
    <row r="95" spans="57:61" ht="15">
      <c r="BE95" s="55">
        <v>22</v>
      </c>
      <c r="BF95" s="55" t="s">
        <v>69</v>
      </c>
      <c r="BG95" s="62" t="s">
        <v>122</v>
      </c>
      <c r="BH95" s="55" t="s">
        <v>88</v>
      </c>
      <c r="BI95" s="55" t="s">
        <v>90</v>
      </c>
    </row>
    <row r="96" spans="57:61" ht="15">
      <c r="BE96" s="55">
        <v>23</v>
      </c>
      <c r="BF96" s="55" t="s">
        <v>69</v>
      </c>
      <c r="BG96" s="62" t="s">
        <v>123</v>
      </c>
      <c r="BH96" s="55" t="s">
        <v>88</v>
      </c>
      <c r="BI96" s="55" t="s">
        <v>86</v>
      </c>
    </row>
  </sheetData>
  <sheetProtection/>
  <mergeCells count="142">
    <mergeCell ref="G73:O73"/>
    <mergeCell ref="AJ9:AJ11"/>
    <mergeCell ref="AC9:AC11"/>
    <mergeCell ref="AD9:AD11"/>
    <mergeCell ref="AE9:AE11"/>
    <mergeCell ref="AF9:AF11"/>
    <mergeCell ref="AG9:AG11"/>
    <mergeCell ref="AH9:AH11"/>
    <mergeCell ref="W9:W11"/>
    <mergeCell ref="X9:X11"/>
    <mergeCell ref="AV9:AV11"/>
    <mergeCell ref="AW9:AW11"/>
    <mergeCell ref="AP9:AP11"/>
    <mergeCell ref="AQ9:AQ11"/>
    <mergeCell ref="Y9:Y11"/>
    <mergeCell ref="Z9:Z11"/>
    <mergeCell ref="AA9:AA11"/>
    <mergeCell ref="AB9:AB11"/>
    <mergeCell ref="AO9:AO11"/>
    <mergeCell ref="AN9:AN11"/>
    <mergeCell ref="AZ10:AZ11"/>
    <mergeCell ref="AX8:AZ8"/>
    <mergeCell ref="AR9:AR11"/>
    <mergeCell ref="AS9:AS11"/>
    <mergeCell ref="AT9:AT11"/>
    <mergeCell ref="AU9:AU11"/>
    <mergeCell ref="AX9:AX11"/>
    <mergeCell ref="AY10:AY11"/>
    <mergeCell ref="AN8:AT8"/>
    <mergeCell ref="AU8:AW8"/>
    <mergeCell ref="AM9:AM11"/>
    <mergeCell ref="B33:C33"/>
    <mergeCell ref="B34:C34"/>
    <mergeCell ref="G9:G11"/>
    <mergeCell ref="H9:H11"/>
    <mergeCell ref="B27:C27"/>
    <mergeCell ref="B28:C28"/>
    <mergeCell ref="B29:C29"/>
    <mergeCell ref="B14:C14"/>
    <mergeCell ref="B15:C15"/>
    <mergeCell ref="F9:F11"/>
    <mergeCell ref="M9:M11"/>
    <mergeCell ref="AK9:AK11"/>
    <mergeCell ref="F8:AJ8"/>
    <mergeCell ref="N9:N11"/>
    <mergeCell ref="O9:O11"/>
    <mergeCell ref="P9:P11"/>
    <mergeCell ref="J9:J11"/>
    <mergeCell ref="AK8:AM8"/>
    <mergeCell ref="AL9:AL11"/>
    <mergeCell ref="G71:O71"/>
    <mergeCell ref="B16:C16"/>
    <mergeCell ref="B17:C17"/>
    <mergeCell ref="B19:C19"/>
    <mergeCell ref="G70:O70"/>
    <mergeCell ref="B30:C30"/>
    <mergeCell ref="B38:C38"/>
    <mergeCell ref="B39:C39"/>
    <mergeCell ref="B40:C40"/>
    <mergeCell ref="V9:V11"/>
    <mergeCell ref="K9:K11"/>
    <mergeCell ref="L9:L11"/>
    <mergeCell ref="I9:I11"/>
    <mergeCell ref="R9:R11"/>
    <mergeCell ref="S9:S11"/>
    <mergeCell ref="T9:T11"/>
    <mergeCell ref="U9:U11"/>
    <mergeCell ref="Q9:Q11"/>
    <mergeCell ref="G72:O72"/>
    <mergeCell ref="B20:C20"/>
    <mergeCell ref="B22:C22"/>
    <mergeCell ref="B23:C23"/>
    <mergeCell ref="B24:C24"/>
    <mergeCell ref="G64:O64"/>
    <mergeCell ref="G65:O65"/>
    <mergeCell ref="B35:C35"/>
    <mergeCell ref="G68:O68"/>
    <mergeCell ref="G69:O69"/>
    <mergeCell ref="X70:AZ71"/>
    <mergeCell ref="G67:O67"/>
    <mergeCell ref="AN62:AN63"/>
    <mergeCell ref="AO62:AO63"/>
    <mergeCell ref="B44:C44"/>
    <mergeCell ref="BO73:BP73"/>
    <mergeCell ref="BO63:BP63"/>
    <mergeCell ref="BO64:BP64"/>
    <mergeCell ref="BO65:BP65"/>
    <mergeCell ref="BO66:BP66"/>
    <mergeCell ref="BO67:BP67"/>
    <mergeCell ref="P5:AH6"/>
    <mergeCell ref="A12:A15"/>
    <mergeCell ref="BO74:BP74"/>
    <mergeCell ref="BO75:BP75"/>
    <mergeCell ref="BO76:BP76"/>
    <mergeCell ref="BO68:BP68"/>
    <mergeCell ref="BO69:BP69"/>
    <mergeCell ref="BO70:BP70"/>
    <mergeCell ref="BO71:BP71"/>
    <mergeCell ref="BO72:BP72"/>
    <mergeCell ref="B8:C8"/>
    <mergeCell ref="B9:C9"/>
    <mergeCell ref="B10:C10"/>
    <mergeCell ref="B11:C11"/>
    <mergeCell ref="G63:O63"/>
    <mergeCell ref="G66:O66"/>
    <mergeCell ref="B21:C21"/>
    <mergeCell ref="B54:C54"/>
    <mergeCell ref="B55:C55"/>
    <mergeCell ref="AZ62:AZ63"/>
    <mergeCell ref="AT62:AT63"/>
    <mergeCell ref="AU62:AU63"/>
    <mergeCell ref="AV62:AV63"/>
    <mergeCell ref="AW62:AW63"/>
    <mergeCell ref="AX62:AX63"/>
    <mergeCell ref="AY62:AY63"/>
    <mergeCell ref="AS62:AS63"/>
    <mergeCell ref="B50:C50"/>
    <mergeCell ref="B51:C51"/>
    <mergeCell ref="B52:C52"/>
    <mergeCell ref="AK62:AK63"/>
    <mergeCell ref="G62:O62"/>
    <mergeCell ref="B56:C56"/>
    <mergeCell ref="B57:C57"/>
    <mergeCell ref="AP62:AP63"/>
    <mergeCell ref="AL62:AL63"/>
    <mergeCell ref="AI9:AI11"/>
    <mergeCell ref="B25:C25"/>
    <mergeCell ref="B37:C37"/>
    <mergeCell ref="B12:C12"/>
    <mergeCell ref="B13:C13"/>
    <mergeCell ref="AR62:AR63"/>
    <mergeCell ref="B36:C36"/>
    <mergeCell ref="B41:C41"/>
    <mergeCell ref="B42:C42"/>
    <mergeCell ref="B43:C43"/>
    <mergeCell ref="AQ62:AQ63"/>
    <mergeCell ref="B45:C45"/>
    <mergeCell ref="B46:C46"/>
    <mergeCell ref="B48:C48"/>
    <mergeCell ref="B49:C49"/>
    <mergeCell ref="AM62:AM63"/>
    <mergeCell ref="B53:C53"/>
  </mergeCells>
  <dataValidations count="3">
    <dataValidation type="list" allowBlank="1" showInputMessage="1" showErrorMessage="1" sqref="F12:AJ57">
      <formula1>$F$62:$F$72</formula1>
    </dataValidation>
    <dataValidation type="list" allowBlank="1" showInputMessage="1" showErrorMessage="1" sqref="E12:E57">
      <formula1>$BG$88:$BG$96</formula1>
    </dataValidation>
    <dataValidation type="list" allowBlank="1" showInputMessage="1" showErrorMessage="1" sqref="D12:D57">
      <formula1>$BG$74:$BG$87</formula1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DorKompl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Kurec</dc:creator>
  <cp:keywords/>
  <dc:description/>
  <cp:lastModifiedBy>MO</cp:lastModifiedBy>
  <cp:lastPrinted>2012-01-05T14:30:25Z</cp:lastPrinted>
  <dcterms:created xsi:type="dcterms:W3CDTF">2004-09-13T12:36:15Z</dcterms:created>
  <dcterms:modified xsi:type="dcterms:W3CDTF">2012-01-05T14:54:21Z</dcterms:modified>
  <cp:category/>
  <cp:version/>
  <cp:contentType/>
  <cp:contentStatus/>
</cp:coreProperties>
</file>