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655" windowHeight="5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<sst xmlns="http://schemas.openxmlformats.org/spreadsheetml/2006/main" count="103" uniqueCount="55">
  <si>
    <t>№комн.</t>
  </si>
  <si>
    <t>431люкс</t>
  </si>
  <si>
    <t>акт.зал</t>
  </si>
  <si>
    <t>Сауна</t>
  </si>
  <si>
    <t>ИТОГО:</t>
  </si>
  <si>
    <t>одноместные</t>
  </si>
  <si>
    <t>двухместные</t>
  </si>
  <si>
    <t>трехместные</t>
  </si>
  <si>
    <t>полулюкс</t>
  </si>
  <si>
    <t>люкс</t>
  </si>
  <si>
    <t>итого</t>
  </si>
  <si>
    <t>терминал</t>
  </si>
  <si>
    <t>итого с терм</t>
  </si>
  <si>
    <t>421(1-2)п/люкс</t>
  </si>
  <si>
    <t>420(1-3)</t>
  </si>
  <si>
    <t>418(1-2)п/люкс</t>
  </si>
  <si>
    <t>425(1-2)п/люкс</t>
  </si>
  <si>
    <t>416(1-2)п/люкс</t>
  </si>
  <si>
    <t>414(1-3)</t>
  </si>
  <si>
    <t>419(1-2)п/люкс</t>
  </si>
  <si>
    <t>410(1-3)</t>
  </si>
  <si>
    <t>408(1-3)</t>
  </si>
  <si>
    <t>412(1-2)люкс</t>
  </si>
  <si>
    <t>401(1-2)</t>
  </si>
  <si>
    <t>329(1-2)</t>
  </si>
  <si>
    <t>327(1-2)</t>
  </si>
  <si>
    <t>325(1-2)</t>
  </si>
  <si>
    <t>321(1-2)</t>
  </si>
  <si>
    <t>319(1-2)</t>
  </si>
  <si>
    <t>317(1-2)</t>
  </si>
  <si>
    <t>316(1-3)</t>
  </si>
  <si>
    <t>315(1-2)</t>
  </si>
  <si>
    <t>314(1-3)</t>
  </si>
  <si>
    <t>313(1-2)</t>
  </si>
  <si>
    <t>312(1-2)люкс</t>
  </si>
  <si>
    <t>311(1-2)</t>
  </si>
  <si>
    <t>310(1-3)</t>
  </si>
  <si>
    <t>308(1-3)</t>
  </si>
  <si>
    <t>306(1-2)</t>
  </si>
  <si>
    <t>427 п/люкс</t>
  </si>
  <si>
    <t>одномест. 4 эт</t>
  </si>
  <si>
    <t>одномест. 3 эт</t>
  </si>
  <si>
    <t>двухм. 4 эт</t>
  </si>
  <si>
    <t>двухм. 3 эт</t>
  </si>
  <si>
    <t>423(1-2)п/люкс</t>
  </si>
  <si>
    <t>307(1-2)</t>
  </si>
  <si>
    <t>323(1-2)</t>
  </si>
  <si>
    <t>411(1-2)п/люкс</t>
  </si>
  <si>
    <t>406(1-2)п/люкс</t>
  </si>
  <si>
    <t>413(1-2)п/люкс</t>
  </si>
  <si>
    <t>415(1-2)п/люкс</t>
  </si>
  <si>
    <t>417(1-2)п/люкс</t>
  </si>
  <si>
    <t>Книга учета мест за май 2011 г.</t>
  </si>
  <si>
    <t>кол-во  номеров</t>
  </si>
  <si>
    <t>Загрузка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</si>
</sst>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Arial Cyr"/>
      <family val="0"/>
    </font>
    <font>
      <b/>
      <i/>
      <sz val="15.25"/>
      <name val="Arial Cyr"/>
      <family val="0"/>
    </font>
    <font>
      <b/>
      <i/>
      <sz val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8" fillId="3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9" fillId="0" borderId="1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right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4" fillId="5" borderId="0" xfId="0" applyFont="1" applyFill="1" applyAlignment="1">
      <alignment/>
    </xf>
    <xf numFmtId="0" fontId="4" fillId="5" borderId="1" xfId="0" applyFont="1" applyFill="1" applyBorder="1" applyAlignment="1">
      <alignment/>
    </xf>
    <xf numFmtId="0" fontId="0" fillId="5" borderId="1" xfId="0" applyFill="1" applyBorder="1" applyAlignment="1">
      <alignment horizontal="left"/>
    </xf>
    <xf numFmtId="0" fontId="4" fillId="5" borderId="5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5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right"/>
    </xf>
    <xf numFmtId="0" fontId="3" fillId="7" borderId="1" xfId="0" applyFont="1" applyFill="1" applyBorder="1" applyAlignment="1">
      <alignment/>
    </xf>
    <xf numFmtId="0" fontId="0" fillId="7" borderId="0" xfId="0" applyFill="1" applyAlignment="1">
      <alignment/>
    </xf>
    <xf numFmtId="0" fontId="0" fillId="8" borderId="1" xfId="0" applyFill="1" applyBorder="1" applyAlignment="1">
      <alignment/>
    </xf>
    <xf numFmtId="0" fontId="8" fillId="9" borderId="5" xfId="0" applyFon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0" fontId="3" fillId="9" borderId="0" xfId="0" applyFont="1" applyFill="1" applyAlignment="1">
      <alignment/>
    </xf>
    <xf numFmtId="0" fontId="0" fillId="9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1" u="none" baseline="0">
                <a:latin typeface="Arial Cyr"/>
                <a:ea typeface="Arial Cyr"/>
                <a:cs typeface="Arial Cyr"/>
              </a:rPr>
              <a:t>Динамика  денежных средств в декабре 2010г.</a:t>
            </a:r>
          </a:p>
        </c:rich>
      </c:tx>
      <c:layout>
        <c:manualLayout>
          <c:xMode val="factor"/>
          <c:yMode val="factor"/>
          <c:x val="0.01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4025"/>
          <c:w val="0.9475"/>
          <c:h val="0.51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Лист1!$B$51:$AC$51</c:f>
              <c:numCache/>
            </c:numRef>
          </c:val>
        </c:ser>
        <c:gapWidth val="100"/>
        <c:axId val="53992820"/>
        <c:axId val="16173333"/>
      </c:barChart>
      <c:catAx>
        <c:axId val="5399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 Cyr"/>
                    <a:ea typeface="Arial Cyr"/>
                    <a:cs typeface="Arial Cyr"/>
                  </a:rPr>
                  <a:t>Дни недели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73333"/>
        <c:crosses val="autoZero"/>
        <c:auto val="1"/>
        <c:lblOffset val="100"/>
        <c:noMultiLvlLbl val="0"/>
      </c:catAx>
      <c:valAx>
        <c:axId val="16173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 Cyr"/>
                    <a:ea typeface="Arial Cyr"/>
                    <a:cs typeface="Arial Cyr"/>
                  </a:rPr>
                  <a:t>Выручка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9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noFill/>
    </a:ln>
  </c:spPr>
  <c:txPr>
    <a:bodyPr vert="horz" rot="0"/>
    <a:lstStyle/>
    <a:p>
      <a:pPr>
        <a:defRPr lang="en-US" cap="none" sz="1200" b="0" i="1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78</xdr:row>
      <xdr:rowOff>19050</xdr:rowOff>
    </xdr:from>
    <xdr:to>
      <xdr:col>16</xdr:col>
      <xdr:colOff>457200</xdr:colOff>
      <xdr:row>93</xdr:row>
      <xdr:rowOff>9525</xdr:rowOff>
    </xdr:to>
    <xdr:graphicFrame>
      <xdr:nvGraphicFramePr>
        <xdr:cNvPr id="1" name="Chart 1"/>
        <xdr:cNvGraphicFramePr/>
      </xdr:nvGraphicFramePr>
      <xdr:xfrm>
        <a:off x="257175" y="12649200"/>
        <a:ext cx="111728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5"/>
  <sheetViews>
    <sheetView tabSelected="1" zoomScale="130" zoomScaleNormal="130" zoomScaleSheetLayoutView="100" workbookViewId="0" topLeftCell="A1">
      <pane xSplit="1" ySplit="2" topLeftCell="V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B61" sqref="AB61"/>
    </sheetView>
  </sheetViews>
  <sheetFormatPr defaultColWidth="9.00390625" defaultRowHeight="12.75"/>
  <cols>
    <col min="1" max="1" width="12.75390625" style="0" customWidth="1"/>
    <col min="2" max="4" width="8.75390625" style="0" customWidth="1"/>
    <col min="5" max="5" width="8.75390625" style="18" customWidth="1"/>
    <col min="6" max="11" width="8.75390625" style="0" customWidth="1"/>
    <col min="12" max="12" width="8.75390625" style="5" customWidth="1"/>
    <col min="13" max="32" width="8.75390625" style="0" customWidth="1"/>
    <col min="33" max="33" width="12.875" style="0" customWidth="1"/>
  </cols>
  <sheetData>
    <row r="1" spans="1:12" ht="12.75">
      <c r="A1" s="39" t="s">
        <v>52</v>
      </c>
      <c r="B1" s="39"/>
      <c r="C1" s="39"/>
      <c r="D1" s="39"/>
      <c r="E1" s="39"/>
      <c r="L1" s="6"/>
    </row>
    <row r="2" spans="1:33" ht="12.75">
      <c r="A2" s="1" t="s">
        <v>0</v>
      </c>
      <c r="B2" s="2">
        <v>1</v>
      </c>
      <c r="C2" s="2">
        <v>2</v>
      </c>
      <c r="D2" s="2">
        <v>3</v>
      </c>
      <c r="E2" s="14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1" t="s">
        <v>0</v>
      </c>
    </row>
    <row r="3" spans="1:33" ht="12.75">
      <c r="A3" s="1" t="s">
        <v>1</v>
      </c>
      <c r="B3" s="2"/>
      <c r="C3" s="2"/>
      <c r="D3" s="27">
        <v>3040</v>
      </c>
      <c r="E3" s="28"/>
      <c r="F3" s="2"/>
      <c r="G3" s="2"/>
      <c r="H3" s="27">
        <v>3040</v>
      </c>
      <c r="I3" s="27">
        <v>1800</v>
      </c>
      <c r="J3" s="29"/>
      <c r="K3" s="29"/>
      <c r="L3" s="7"/>
      <c r="M3" s="2"/>
      <c r="N3" s="2"/>
      <c r="O3" s="1"/>
      <c r="P3" s="2"/>
      <c r="Q3" s="2"/>
      <c r="R3" s="1"/>
      <c r="S3" s="27">
        <v>3040</v>
      </c>
      <c r="T3" s="27"/>
      <c r="U3" s="1"/>
      <c r="V3" s="2"/>
      <c r="W3" s="1"/>
      <c r="X3" s="2"/>
      <c r="Y3" s="2"/>
      <c r="Z3" s="1"/>
      <c r="AA3" s="2"/>
      <c r="AB3" s="2"/>
      <c r="AC3" s="27">
        <v>1520</v>
      </c>
      <c r="AD3" s="2"/>
      <c r="AE3" s="2"/>
      <c r="AF3" s="2"/>
      <c r="AG3" s="1" t="s">
        <v>1</v>
      </c>
    </row>
    <row r="4" spans="1:33" ht="12.75">
      <c r="A4" s="2" t="s">
        <v>39</v>
      </c>
      <c r="B4" s="2"/>
      <c r="C4" s="2"/>
      <c r="D4" s="27">
        <v>1220</v>
      </c>
      <c r="E4" s="28"/>
      <c r="F4" s="2"/>
      <c r="G4" s="2"/>
      <c r="H4" s="2"/>
      <c r="I4" s="27">
        <v>610</v>
      </c>
      <c r="J4" s="27">
        <v>300</v>
      </c>
      <c r="K4" s="34">
        <v>1220</v>
      </c>
      <c r="L4" s="34">
        <v>1500</v>
      </c>
      <c r="M4" s="27"/>
      <c r="N4" s="27"/>
      <c r="O4" s="2"/>
      <c r="P4" s="27"/>
      <c r="Q4" s="27"/>
      <c r="R4" s="27">
        <v>2440</v>
      </c>
      <c r="S4" s="27"/>
      <c r="T4" s="2"/>
      <c r="U4" s="27"/>
      <c r="V4" s="27"/>
      <c r="W4" s="2"/>
      <c r="X4" s="27">
        <v>2440</v>
      </c>
      <c r="Y4" s="27"/>
      <c r="Z4" s="27"/>
      <c r="AA4" s="27">
        <v>1220</v>
      </c>
      <c r="AB4" s="27"/>
      <c r="AC4" s="2"/>
      <c r="AD4" s="2"/>
      <c r="AE4" s="2"/>
      <c r="AF4" s="2"/>
      <c r="AG4" s="2" t="s">
        <v>39</v>
      </c>
    </row>
    <row r="5" spans="1:33" ht="12.75">
      <c r="A5" s="1" t="s">
        <v>13</v>
      </c>
      <c r="B5" s="2"/>
      <c r="C5" s="2"/>
      <c r="D5" s="27">
        <v>1840</v>
      </c>
      <c r="E5" s="28">
        <v>1220</v>
      </c>
      <c r="F5" s="27">
        <v>1840</v>
      </c>
      <c r="G5" s="27"/>
      <c r="H5" s="2"/>
      <c r="I5" s="2"/>
      <c r="J5" s="2"/>
      <c r="K5" s="2"/>
      <c r="L5" s="34">
        <v>1220</v>
      </c>
      <c r="M5" s="27"/>
      <c r="N5" s="2"/>
      <c r="O5" s="27">
        <v>1840</v>
      </c>
      <c r="P5" s="27"/>
      <c r="Q5" s="27">
        <v>1840</v>
      </c>
      <c r="R5" s="27">
        <v>1840</v>
      </c>
      <c r="S5" s="27">
        <v>1840</v>
      </c>
      <c r="T5" s="27"/>
      <c r="U5" s="1"/>
      <c r="V5" s="2"/>
      <c r="W5" s="1"/>
      <c r="X5" s="2"/>
      <c r="Y5" s="2"/>
      <c r="Z5" s="1"/>
      <c r="AA5" s="2"/>
      <c r="AB5" s="25"/>
      <c r="AC5" s="2"/>
      <c r="AD5" s="2"/>
      <c r="AE5" s="2"/>
      <c r="AF5" s="2"/>
      <c r="AG5" s="1" t="s">
        <v>13</v>
      </c>
    </row>
    <row r="6" spans="1:33" ht="12.75">
      <c r="A6" s="1" t="s">
        <v>14</v>
      </c>
      <c r="B6" s="2"/>
      <c r="C6" s="2"/>
      <c r="D6" s="3"/>
      <c r="E6" s="14"/>
      <c r="F6" s="2"/>
      <c r="G6" s="2"/>
      <c r="H6" s="2"/>
      <c r="I6" s="2"/>
      <c r="J6" s="2"/>
      <c r="K6" s="2"/>
      <c r="L6" s="7"/>
      <c r="M6" s="2"/>
      <c r="N6" s="2"/>
      <c r="O6" s="1"/>
      <c r="P6" s="2"/>
      <c r="Q6" s="2"/>
      <c r="R6" s="1"/>
      <c r="S6" s="2"/>
      <c r="T6" s="2"/>
      <c r="U6" s="1"/>
      <c r="V6" s="2"/>
      <c r="W6" s="1"/>
      <c r="X6" s="2"/>
      <c r="Y6" s="2"/>
      <c r="Z6" s="1"/>
      <c r="AA6" s="22"/>
      <c r="AB6" s="2"/>
      <c r="AC6" s="23"/>
      <c r="AD6" s="23"/>
      <c r="AE6" s="2"/>
      <c r="AF6" s="2"/>
      <c r="AG6" s="1" t="s">
        <v>14</v>
      </c>
    </row>
    <row r="7" spans="1:36" ht="12.75">
      <c r="A7" s="2" t="s">
        <v>15</v>
      </c>
      <c r="B7" s="27">
        <v>6120</v>
      </c>
      <c r="C7" s="27"/>
      <c r="D7" s="27"/>
      <c r="E7" s="28">
        <v>2040</v>
      </c>
      <c r="F7" s="27">
        <v>1840</v>
      </c>
      <c r="G7" s="27"/>
      <c r="H7" s="27">
        <v>1840</v>
      </c>
      <c r="I7" s="27"/>
      <c r="J7" s="27">
        <v>1840</v>
      </c>
      <c r="K7" s="27">
        <v>1840</v>
      </c>
      <c r="L7" s="34">
        <v>2500</v>
      </c>
      <c r="M7" s="27"/>
      <c r="N7" s="27"/>
      <c r="O7" s="2"/>
      <c r="P7" s="27"/>
      <c r="Q7" s="27">
        <v>1840</v>
      </c>
      <c r="R7" s="2"/>
      <c r="S7" s="31">
        <v>3680</v>
      </c>
      <c r="T7" s="27"/>
      <c r="U7" s="27"/>
      <c r="V7" s="2"/>
      <c r="W7" s="2"/>
      <c r="X7" s="27">
        <v>2440</v>
      </c>
      <c r="Y7" s="27"/>
      <c r="Z7" s="27"/>
      <c r="AA7" s="27">
        <v>1220</v>
      </c>
      <c r="AB7" s="38">
        <v>1220</v>
      </c>
      <c r="AC7" s="27"/>
      <c r="AD7" s="2"/>
      <c r="AE7" s="2"/>
      <c r="AF7" s="2"/>
      <c r="AG7" s="2" t="s">
        <v>15</v>
      </c>
      <c r="AH7" s="3"/>
      <c r="AI7" s="3"/>
      <c r="AJ7" s="3"/>
    </row>
    <row r="8" spans="1:33" ht="12.75">
      <c r="A8" s="1" t="s">
        <v>16</v>
      </c>
      <c r="B8" s="2"/>
      <c r="C8" s="29">
        <v>1840</v>
      </c>
      <c r="D8" s="29">
        <v>1840</v>
      </c>
      <c r="E8" s="28">
        <v>1840</v>
      </c>
      <c r="F8" s="27"/>
      <c r="G8" s="27">
        <v>1840</v>
      </c>
      <c r="H8" s="27">
        <v>1840</v>
      </c>
      <c r="I8" s="27">
        <v>1840</v>
      </c>
      <c r="J8" s="27">
        <v>1840</v>
      </c>
      <c r="K8" s="27"/>
      <c r="L8" s="34">
        <v>1200</v>
      </c>
      <c r="M8" s="27">
        <v>1200</v>
      </c>
      <c r="N8" s="27"/>
      <c r="O8" s="27"/>
      <c r="P8" s="27"/>
      <c r="Q8" s="27">
        <v>1840</v>
      </c>
      <c r="R8" s="27"/>
      <c r="S8" s="27"/>
      <c r="T8" s="27"/>
      <c r="U8" s="1"/>
      <c r="V8" s="2"/>
      <c r="W8" s="1"/>
      <c r="X8" s="27">
        <v>5520</v>
      </c>
      <c r="Y8" s="27"/>
      <c r="Z8" s="27">
        <v>1840</v>
      </c>
      <c r="AA8" s="27">
        <v>5520</v>
      </c>
      <c r="AB8" s="27"/>
      <c r="AC8" s="27"/>
      <c r="AD8" s="27"/>
      <c r="AE8" s="27"/>
      <c r="AF8" s="27"/>
      <c r="AG8" s="1" t="s">
        <v>16</v>
      </c>
    </row>
    <row r="9" spans="1:33" ht="12.75">
      <c r="A9" s="1" t="s">
        <v>44</v>
      </c>
      <c r="B9" s="2"/>
      <c r="C9" s="2"/>
      <c r="D9" s="27">
        <v>1840</v>
      </c>
      <c r="E9" s="28">
        <v>1840</v>
      </c>
      <c r="F9" s="27"/>
      <c r="G9" s="2"/>
      <c r="H9" s="2"/>
      <c r="I9" s="2"/>
      <c r="J9" s="2"/>
      <c r="K9" s="2"/>
      <c r="L9" s="34">
        <v>1250</v>
      </c>
      <c r="M9" s="27"/>
      <c r="N9" s="27"/>
      <c r="O9" s="1"/>
      <c r="P9" s="27"/>
      <c r="Q9" s="27"/>
      <c r="R9" s="1"/>
      <c r="S9" s="27">
        <v>1840</v>
      </c>
      <c r="T9" s="27"/>
      <c r="U9" s="1"/>
      <c r="V9" s="2"/>
      <c r="W9" s="1"/>
      <c r="X9" s="2"/>
      <c r="Y9" s="2"/>
      <c r="Z9" s="1"/>
      <c r="AA9" s="2"/>
      <c r="AB9" s="2"/>
      <c r="AC9" s="2"/>
      <c r="AD9" s="2"/>
      <c r="AE9" s="2"/>
      <c r="AF9" s="2"/>
      <c r="AG9" s="1" t="s">
        <v>44</v>
      </c>
    </row>
    <row r="10" spans="1:33" ht="12.75">
      <c r="A10" s="1" t="s">
        <v>17</v>
      </c>
      <c r="B10" s="2"/>
      <c r="C10" s="2"/>
      <c r="D10" s="2"/>
      <c r="E10" s="14"/>
      <c r="F10" s="2"/>
      <c r="G10" s="2"/>
      <c r="H10" s="2"/>
      <c r="I10" s="2"/>
      <c r="J10" s="27">
        <v>1840</v>
      </c>
      <c r="K10" s="27"/>
      <c r="L10" s="7"/>
      <c r="M10" s="2"/>
      <c r="N10" s="2"/>
      <c r="O10" s="27">
        <v>600</v>
      </c>
      <c r="P10" s="27"/>
      <c r="Q10" s="27">
        <v>1840</v>
      </c>
      <c r="R10" s="27"/>
      <c r="S10" s="27"/>
      <c r="T10" s="27"/>
      <c r="U10" s="1"/>
      <c r="V10" s="2"/>
      <c r="W10" s="1"/>
      <c r="X10" s="2"/>
      <c r="Y10" s="2"/>
      <c r="Z10" s="27">
        <v>1220</v>
      </c>
      <c r="AA10" s="27">
        <v>1220</v>
      </c>
      <c r="AB10" s="27">
        <v>1380</v>
      </c>
      <c r="AC10" s="27"/>
      <c r="AD10" s="27">
        <v>2440</v>
      </c>
      <c r="AE10" s="27"/>
      <c r="AF10" s="27"/>
      <c r="AG10" s="1" t="s">
        <v>17</v>
      </c>
    </row>
    <row r="11" spans="1:33" ht="12.75">
      <c r="A11" s="1" t="s">
        <v>18</v>
      </c>
      <c r="B11" s="2"/>
      <c r="C11" s="2"/>
      <c r="D11" s="2"/>
      <c r="E11" s="14"/>
      <c r="F11" s="2"/>
      <c r="G11" s="2"/>
      <c r="H11" s="2"/>
      <c r="I11" s="2"/>
      <c r="J11" s="2"/>
      <c r="K11" s="2"/>
      <c r="L11" s="7"/>
      <c r="M11" s="2"/>
      <c r="N11" s="2"/>
      <c r="O11" s="1"/>
      <c r="P11" s="2"/>
      <c r="Q11" s="2"/>
      <c r="R11" s="1"/>
      <c r="S11" s="2"/>
      <c r="T11" s="2"/>
      <c r="U11" s="1"/>
      <c r="V11" s="2"/>
      <c r="W11" s="1"/>
      <c r="X11" s="2"/>
      <c r="Y11" s="2"/>
      <c r="Z11" s="1"/>
      <c r="AA11" s="2"/>
      <c r="AB11" s="2"/>
      <c r="AC11" s="2"/>
      <c r="AD11" s="2"/>
      <c r="AE11" s="2"/>
      <c r="AF11" s="2"/>
      <c r="AG11" s="1" t="s">
        <v>18</v>
      </c>
    </row>
    <row r="12" spans="1:33" ht="12.75">
      <c r="A12" s="2" t="s">
        <v>19</v>
      </c>
      <c r="B12" s="2"/>
      <c r="C12" s="2"/>
      <c r="D12" s="27">
        <v>1840</v>
      </c>
      <c r="E12" s="28"/>
      <c r="F12" s="2"/>
      <c r="G12" s="2"/>
      <c r="H12" s="2"/>
      <c r="I12" s="2"/>
      <c r="J12" s="27">
        <v>1220</v>
      </c>
      <c r="K12" s="27"/>
      <c r="L12" s="34">
        <v>1840</v>
      </c>
      <c r="M12" s="27"/>
      <c r="N12" s="2"/>
      <c r="O12" s="27">
        <v>600</v>
      </c>
      <c r="P12" s="27"/>
      <c r="Q12" s="27">
        <v>7360</v>
      </c>
      <c r="R12" s="2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 t="s">
        <v>19</v>
      </c>
    </row>
    <row r="13" spans="1:33" ht="12.75">
      <c r="A13" s="1" t="s">
        <v>51</v>
      </c>
      <c r="B13" s="2"/>
      <c r="C13" s="2"/>
      <c r="D13" s="2"/>
      <c r="E13" s="14"/>
      <c r="F13" s="2"/>
      <c r="G13" s="2"/>
      <c r="H13" s="2"/>
      <c r="I13" s="2"/>
      <c r="J13" s="2"/>
      <c r="K13" s="2"/>
      <c r="L13" s="7"/>
      <c r="M13" s="2"/>
      <c r="N13" s="2"/>
      <c r="O13" s="27">
        <v>600</v>
      </c>
      <c r="P13" s="27"/>
      <c r="Q13" s="27">
        <v>7360</v>
      </c>
      <c r="R13" s="27"/>
      <c r="S13" s="2"/>
      <c r="T13" s="2"/>
      <c r="U13" s="1"/>
      <c r="V13" s="2"/>
      <c r="W13" s="1"/>
      <c r="X13" s="27">
        <v>1840</v>
      </c>
      <c r="Y13" s="27">
        <v>1220</v>
      </c>
      <c r="Z13" s="27">
        <v>610</v>
      </c>
      <c r="AA13" s="27">
        <v>1220</v>
      </c>
      <c r="AB13" s="27"/>
      <c r="AC13" s="2"/>
      <c r="AD13" s="27">
        <v>1220</v>
      </c>
      <c r="AE13" s="27"/>
      <c r="AF13" s="2"/>
      <c r="AG13" s="1" t="s">
        <v>51</v>
      </c>
    </row>
    <row r="14" spans="1:33" ht="12.75">
      <c r="A14" s="1" t="s">
        <v>50</v>
      </c>
      <c r="B14" s="2"/>
      <c r="C14" s="2"/>
      <c r="D14" s="2"/>
      <c r="E14" s="28">
        <v>1840</v>
      </c>
      <c r="F14" s="27"/>
      <c r="G14" s="2"/>
      <c r="H14" s="2"/>
      <c r="I14" s="2"/>
      <c r="J14" s="2"/>
      <c r="K14" s="2"/>
      <c r="L14" s="7"/>
      <c r="M14" s="27">
        <v>1200</v>
      </c>
      <c r="N14" s="29"/>
      <c r="O14" s="27"/>
      <c r="P14" s="27"/>
      <c r="Q14" s="27"/>
      <c r="R14" s="1"/>
      <c r="S14" s="27">
        <v>1840</v>
      </c>
      <c r="T14" s="27">
        <v>1220</v>
      </c>
      <c r="U14" s="27"/>
      <c r="V14" s="2"/>
      <c r="W14" s="1"/>
      <c r="X14" s="27">
        <v>3680</v>
      </c>
      <c r="Y14" s="27"/>
      <c r="Z14" s="27">
        <v>1220</v>
      </c>
      <c r="AA14" s="27"/>
      <c r="AB14" s="27">
        <v>1840</v>
      </c>
      <c r="AC14" s="27"/>
      <c r="AD14" s="3"/>
      <c r="AE14" s="2"/>
      <c r="AF14" s="2"/>
      <c r="AG14" s="1" t="s">
        <v>50</v>
      </c>
    </row>
    <row r="15" spans="1:33" ht="12.75">
      <c r="A15" s="1" t="s">
        <v>20</v>
      </c>
      <c r="B15" s="2"/>
      <c r="C15" s="2"/>
      <c r="D15" s="2"/>
      <c r="E15" s="14"/>
      <c r="F15" s="2"/>
      <c r="G15" s="2"/>
      <c r="H15" s="2"/>
      <c r="I15" s="2"/>
      <c r="J15" s="2"/>
      <c r="K15" s="2"/>
      <c r="L15" s="7"/>
      <c r="M15" s="2"/>
      <c r="N15" s="2"/>
      <c r="O15" s="1"/>
      <c r="P15" s="2"/>
      <c r="Q15" s="2"/>
      <c r="R15" s="1"/>
      <c r="S15" s="2"/>
      <c r="T15" s="2"/>
      <c r="U15" s="1"/>
      <c r="V15" s="2"/>
      <c r="W15" s="1"/>
      <c r="X15" s="2"/>
      <c r="Y15" s="2"/>
      <c r="Z15" s="1"/>
      <c r="AA15" s="2"/>
      <c r="AB15" s="2"/>
      <c r="AC15" s="2"/>
      <c r="AD15" s="2"/>
      <c r="AE15" s="2"/>
      <c r="AF15" s="2"/>
      <c r="AG15" s="1" t="s">
        <v>20</v>
      </c>
    </row>
    <row r="16" spans="1:33" ht="12.75">
      <c r="A16" s="1" t="s">
        <v>21</v>
      </c>
      <c r="B16" s="2"/>
      <c r="C16" s="2"/>
      <c r="D16" s="2"/>
      <c r="E16" s="14"/>
      <c r="F16" s="2"/>
      <c r="G16" s="2"/>
      <c r="H16" s="2"/>
      <c r="I16" s="2"/>
      <c r="J16" s="2"/>
      <c r="K16" s="2"/>
      <c r="L16" s="7"/>
      <c r="M16" s="2"/>
      <c r="N16" s="2"/>
      <c r="O16" s="1"/>
      <c r="P16" s="2"/>
      <c r="Q16" s="2"/>
      <c r="R16" s="1"/>
      <c r="S16" s="2"/>
      <c r="T16" s="2"/>
      <c r="U16" s="1"/>
      <c r="V16" s="2"/>
      <c r="W16" s="1"/>
      <c r="X16" s="2"/>
      <c r="Y16" s="2"/>
      <c r="Z16" s="1"/>
      <c r="AA16" s="2"/>
      <c r="AB16" s="2"/>
      <c r="AC16" s="2"/>
      <c r="AD16" s="2"/>
      <c r="AE16" s="2"/>
      <c r="AF16" s="2"/>
      <c r="AG16" s="1" t="s">
        <v>21</v>
      </c>
    </row>
    <row r="17" spans="1:33" ht="12.75">
      <c r="A17" s="1" t="s">
        <v>49</v>
      </c>
      <c r="B17" s="2"/>
      <c r="C17" s="2"/>
      <c r="D17" s="2"/>
      <c r="E17" s="28">
        <v>1840</v>
      </c>
      <c r="F17" s="27"/>
      <c r="G17" s="2"/>
      <c r="H17" s="2"/>
      <c r="I17" s="2"/>
      <c r="J17" s="27">
        <v>500</v>
      </c>
      <c r="K17" s="2"/>
      <c r="L17" s="34">
        <v>900</v>
      </c>
      <c r="M17" s="27"/>
      <c r="N17" s="27"/>
      <c r="O17" s="27">
        <v>300</v>
      </c>
      <c r="P17" s="27"/>
      <c r="Q17" s="27">
        <v>3660</v>
      </c>
      <c r="R17" s="27"/>
      <c r="S17" s="27">
        <v>2280</v>
      </c>
      <c r="T17" s="27"/>
      <c r="U17" s="27"/>
      <c r="V17" s="2"/>
      <c r="W17" s="1"/>
      <c r="X17" s="27">
        <v>3680</v>
      </c>
      <c r="Y17" s="27"/>
      <c r="Z17" s="27">
        <v>1840</v>
      </c>
      <c r="AA17" s="27"/>
      <c r="AB17" s="2"/>
      <c r="AC17" s="2"/>
      <c r="AD17" s="2"/>
      <c r="AE17" s="2"/>
      <c r="AF17" s="2"/>
      <c r="AG17" s="1" t="s">
        <v>49</v>
      </c>
    </row>
    <row r="18" spans="1:33" ht="12.75">
      <c r="A18" s="1" t="s">
        <v>48</v>
      </c>
      <c r="B18" s="2"/>
      <c r="C18" s="2"/>
      <c r="D18" s="2"/>
      <c r="E18" s="14"/>
      <c r="F18" s="2"/>
      <c r="G18" s="2"/>
      <c r="H18" s="2"/>
      <c r="I18" s="2"/>
      <c r="J18" s="2"/>
      <c r="K18" s="2"/>
      <c r="L18" s="34">
        <v>2750</v>
      </c>
      <c r="M18" s="27"/>
      <c r="N18" s="27"/>
      <c r="O18" s="1"/>
      <c r="P18" s="27"/>
      <c r="Q18" s="27"/>
      <c r="R18" s="1"/>
      <c r="S18" s="2"/>
      <c r="T18" s="27">
        <v>1220</v>
      </c>
      <c r="U18" s="27"/>
      <c r="V18" s="2"/>
      <c r="W18" s="1"/>
      <c r="X18" s="2"/>
      <c r="Y18" s="2"/>
      <c r="Z18" s="1"/>
      <c r="AA18" s="2"/>
      <c r="AB18" s="2"/>
      <c r="AC18" s="2"/>
      <c r="AD18" s="2"/>
      <c r="AE18" s="2"/>
      <c r="AF18" s="2"/>
      <c r="AG18" s="1" t="s">
        <v>48</v>
      </c>
    </row>
    <row r="19" spans="1:34" ht="12.75">
      <c r="A19" s="1" t="s">
        <v>22</v>
      </c>
      <c r="B19" s="2"/>
      <c r="C19" s="2"/>
      <c r="D19" s="27">
        <v>3040</v>
      </c>
      <c r="E19" s="28"/>
      <c r="F19" s="2"/>
      <c r="G19" s="2"/>
      <c r="H19" s="27">
        <v>3040</v>
      </c>
      <c r="I19" s="27"/>
      <c r="J19" s="27">
        <v>750</v>
      </c>
      <c r="K19" s="2"/>
      <c r="L19" s="7"/>
      <c r="M19" s="2"/>
      <c r="N19" s="2"/>
      <c r="O19" s="27">
        <v>600</v>
      </c>
      <c r="P19" s="27"/>
      <c r="Q19" s="27">
        <v>3040</v>
      </c>
      <c r="R19" s="27"/>
      <c r="S19" s="27">
        <v>3040</v>
      </c>
      <c r="T19" s="27"/>
      <c r="U19" s="1"/>
      <c r="V19" s="2"/>
      <c r="W19" s="1"/>
      <c r="X19" s="27">
        <v>3040</v>
      </c>
      <c r="Y19" s="27">
        <v>3040</v>
      </c>
      <c r="Z19" s="27">
        <v>3040</v>
      </c>
      <c r="AA19" s="27">
        <v>6080</v>
      </c>
      <c r="AB19" s="27"/>
      <c r="AC19" s="2"/>
      <c r="AD19" s="27">
        <v>3040</v>
      </c>
      <c r="AE19" s="27"/>
      <c r="AF19" s="2"/>
      <c r="AG19" s="1" t="s">
        <v>22</v>
      </c>
      <c r="AH19" s="3"/>
    </row>
    <row r="20" spans="1:34" ht="12.75">
      <c r="A20" s="1" t="s">
        <v>47</v>
      </c>
      <c r="B20" s="2"/>
      <c r="C20" s="2"/>
      <c r="D20" s="2"/>
      <c r="E20" s="28">
        <v>720</v>
      </c>
      <c r="F20" s="2"/>
      <c r="G20" s="2"/>
      <c r="H20" s="2"/>
      <c r="I20" s="2"/>
      <c r="J20" s="27">
        <v>520</v>
      </c>
      <c r="K20" s="2"/>
      <c r="L20" s="34">
        <v>2500</v>
      </c>
      <c r="M20" s="27"/>
      <c r="N20" s="27"/>
      <c r="O20" s="1"/>
      <c r="P20" s="27"/>
      <c r="Q20" s="27">
        <v>6720</v>
      </c>
      <c r="R20" s="27"/>
      <c r="S20" s="27"/>
      <c r="T20" s="27">
        <v>1220</v>
      </c>
      <c r="U20" s="27"/>
      <c r="V20" s="2"/>
      <c r="W20" s="1"/>
      <c r="X20" s="2"/>
      <c r="Y20" s="2"/>
      <c r="Z20" s="27">
        <v>1840</v>
      </c>
      <c r="AA20" s="27"/>
      <c r="AB20" s="2"/>
      <c r="AC20" s="27">
        <v>1220</v>
      </c>
      <c r="AD20" s="27"/>
      <c r="AE20" s="2"/>
      <c r="AF20" s="2"/>
      <c r="AG20" s="1" t="s">
        <v>47</v>
      </c>
      <c r="AH20" s="3"/>
    </row>
    <row r="21" spans="1:33" ht="12.75">
      <c r="A21" s="1">
        <v>409</v>
      </c>
      <c r="B21" s="2"/>
      <c r="C21" s="2"/>
      <c r="D21" s="2"/>
      <c r="E21" s="14"/>
      <c r="F21" s="2"/>
      <c r="G21" s="2"/>
      <c r="H21" s="2"/>
      <c r="I21" s="2"/>
      <c r="J21" s="2"/>
      <c r="K21" s="2"/>
      <c r="L21" s="7"/>
      <c r="M21" s="2"/>
      <c r="N21" s="9"/>
      <c r="O21" s="27">
        <v>300</v>
      </c>
      <c r="P21" s="27"/>
      <c r="Q21" s="2"/>
      <c r="R21" s="1"/>
      <c r="S21" s="2"/>
      <c r="T21" s="27">
        <v>1840</v>
      </c>
      <c r="U21" s="27"/>
      <c r="V21" s="2"/>
      <c r="W21" s="1"/>
      <c r="X21" s="2"/>
      <c r="Y21" s="2"/>
      <c r="Z21" s="2"/>
      <c r="AA21" s="2"/>
      <c r="AB21" s="2"/>
      <c r="AC21" s="2"/>
      <c r="AD21" s="2"/>
      <c r="AE21" s="2"/>
      <c r="AF21" s="2"/>
      <c r="AG21" s="1">
        <v>409</v>
      </c>
    </row>
    <row r="22" spans="1:33" ht="12.75">
      <c r="A22" s="1">
        <v>407</v>
      </c>
      <c r="B22" s="2"/>
      <c r="C22" s="2"/>
      <c r="D22" s="2"/>
      <c r="E22" s="14"/>
      <c r="F22" s="2"/>
      <c r="G22" s="2"/>
      <c r="H22" s="2"/>
      <c r="I22" s="2"/>
      <c r="J22" s="2"/>
      <c r="K22" s="2"/>
      <c r="L22" s="7"/>
      <c r="M22" s="7"/>
      <c r="N22" s="2"/>
      <c r="O22" s="1"/>
      <c r="P22" s="2"/>
      <c r="Q22" s="2"/>
      <c r="R22" s="1"/>
      <c r="S22" s="3"/>
      <c r="T22" s="2"/>
      <c r="U22" s="1"/>
      <c r="V22" s="2"/>
      <c r="W22" s="1"/>
      <c r="X22" s="2"/>
      <c r="Y22" s="2"/>
      <c r="Z22" s="1"/>
      <c r="AA22" s="2"/>
      <c r="AB22" s="2"/>
      <c r="AC22" s="2"/>
      <c r="AD22" s="2"/>
      <c r="AE22" s="2"/>
      <c r="AF22" s="2"/>
      <c r="AG22" s="1">
        <v>407</v>
      </c>
    </row>
    <row r="23" spans="1:33" ht="12.75">
      <c r="A23" s="1">
        <v>405</v>
      </c>
      <c r="B23" s="2"/>
      <c r="C23" s="2"/>
      <c r="D23" s="2"/>
      <c r="E23" s="14"/>
      <c r="F23" s="2"/>
      <c r="G23" s="2"/>
      <c r="H23" s="2"/>
      <c r="I23" s="2"/>
      <c r="J23" s="2"/>
      <c r="K23" s="2"/>
      <c r="L23" s="7"/>
      <c r="M23" s="2"/>
      <c r="N23" s="2"/>
      <c r="O23" s="1"/>
      <c r="P23" s="2"/>
      <c r="Q23" s="2"/>
      <c r="R23" s="1"/>
      <c r="S23" s="2"/>
      <c r="T23" s="2"/>
      <c r="U23" s="1"/>
      <c r="V23" s="2"/>
      <c r="W23" s="1"/>
      <c r="X23" s="2"/>
      <c r="Y23" s="2"/>
      <c r="Z23" s="1"/>
      <c r="AA23" s="2"/>
      <c r="AB23" s="2"/>
      <c r="AC23" s="2"/>
      <c r="AD23" s="2"/>
      <c r="AE23" s="2"/>
      <c r="AF23" s="2"/>
      <c r="AG23" s="1">
        <v>405</v>
      </c>
    </row>
    <row r="24" spans="1:33" ht="12.75">
      <c r="A24" s="1">
        <v>403</v>
      </c>
      <c r="B24" s="2"/>
      <c r="C24" s="2"/>
      <c r="D24" s="2"/>
      <c r="E24" s="14"/>
      <c r="F24" s="2"/>
      <c r="G24" s="2"/>
      <c r="H24" s="2"/>
      <c r="I24" s="3"/>
      <c r="J24" s="2"/>
      <c r="K24" s="2"/>
      <c r="L24" s="7"/>
      <c r="M24" s="2"/>
      <c r="N24" s="2"/>
      <c r="O24" s="1"/>
      <c r="P24" s="2"/>
      <c r="Q24" s="2"/>
      <c r="R24" s="1"/>
      <c r="S24" s="2"/>
      <c r="T24" s="2"/>
      <c r="U24" s="1"/>
      <c r="V24" s="2"/>
      <c r="W24" s="1"/>
      <c r="X24" s="2"/>
      <c r="Y24" s="2"/>
      <c r="Z24" s="1"/>
      <c r="AA24" s="2"/>
      <c r="AB24" s="2"/>
      <c r="AC24" s="2"/>
      <c r="AD24" s="2"/>
      <c r="AE24" s="2"/>
      <c r="AF24" s="2"/>
      <c r="AG24" s="1">
        <v>403</v>
      </c>
    </row>
    <row r="25" spans="1:33" ht="12.75">
      <c r="A25" s="1">
        <v>402</v>
      </c>
      <c r="B25" s="2"/>
      <c r="C25" s="2"/>
      <c r="D25" s="2"/>
      <c r="E25" s="26"/>
      <c r="F25" s="9"/>
      <c r="G25" s="2"/>
      <c r="H25" s="2"/>
      <c r="I25" s="2"/>
      <c r="J25" s="2"/>
      <c r="K25" s="2"/>
      <c r="L25" s="7"/>
      <c r="M25" s="2"/>
      <c r="N25" s="2"/>
      <c r="O25" s="1"/>
      <c r="P25" s="2"/>
      <c r="Q25" s="2"/>
      <c r="R25" s="1"/>
      <c r="S25" s="2"/>
      <c r="T25" s="2"/>
      <c r="U25" s="1"/>
      <c r="V25" s="2"/>
      <c r="W25" s="1"/>
      <c r="X25" s="1"/>
      <c r="Y25" s="2"/>
      <c r="Z25" s="1"/>
      <c r="AA25" s="2"/>
      <c r="AB25" s="2"/>
      <c r="AC25" s="2"/>
      <c r="AD25" s="2"/>
      <c r="AE25" s="2"/>
      <c r="AF25" s="2"/>
      <c r="AG25" s="1">
        <v>402</v>
      </c>
    </row>
    <row r="26" spans="1:33" ht="12.75">
      <c r="A26" s="19" t="s">
        <v>23</v>
      </c>
      <c r="B26" s="2"/>
      <c r="C26" s="2"/>
      <c r="D26" s="2"/>
      <c r="E26" s="14"/>
      <c r="F26" s="2"/>
      <c r="G26" s="2"/>
      <c r="H26" s="2"/>
      <c r="I26" s="2"/>
      <c r="J26" s="2"/>
      <c r="K26" s="2"/>
      <c r="L26" s="7"/>
      <c r="M26" s="2"/>
      <c r="N26" s="2"/>
      <c r="O26" s="19"/>
      <c r="P26" s="2"/>
      <c r="Q26" s="2"/>
      <c r="R26" s="19"/>
      <c r="S26" s="2"/>
      <c r="T26" s="2"/>
      <c r="U26" s="19"/>
      <c r="V26" s="14"/>
      <c r="W26" s="19"/>
      <c r="X26" s="2"/>
      <c r="Y26" s="2"/>
      <c r="Z26" s="19"/>
      <c r="AA26" s="2"/>
      <c r="AB26" s="2"/>
      <c r="AC26" s="2"/>
      <c r="AD26" s="2"/>
      <c r="AE26" s="2"/>
      <c r="AF26" s="2"/>
      <c r="AG26" s="19" t="s">
        <v>23</v>
      </c>
    </row>
    <row r="27" spans="1:33" ht="12.75">
      <c r="A27" s="1" t="s">
        <v>24</v>
      </c>
      <c r="B27" s="2"/>
      <c r="C27" s="2"/>
      <c r="D27" s="2"/>
      <c r="E27" s="14"/>
      <c r="F27" s="2"/>
      <c r="G27" s="2"/>
      <c r="H27" s="2"/>
      <c r="I27" s="2"/>
      <c r="J27" s="3"/>
      <c r="K27" s="2"/>
      <c r="L27" s="34">
        <v>2500</v>
      </c>
      <c r="M27" s="27"/>
      <c r="N27" s="27"/>
      <c r="O27" s="1"/>
      <c r="P27" s="27"/>
      <c r="Q27" s="27"/>
      <c r="R27" s="1"/>
      <c r="S27" s="2"/>
      <c r="T27" s="2"/>
      <c r="U27" s="1"/>
      <c r="V27" s="2"/>
      <c r="W27" s="1"/>
      <c r="X27" s="1"/>
      <c r="Y27" s="2"/>
      <c r="Z27" s="1"/>
      <c r="AA27" s="2"/>
      <c r="AB27" s="2"/>
      <c r="AC27" s="2"/>
      <c r="AD27" s="2"/>
      <c r="AE27" s="2"/>
      <c r="AF27" s="2"/>
      <c r="AG27" s="1" t="s">
        <v>24</v>
      </c>
    </row>
    <row r="28" spans="1:33" ht="12.75">
      <c r="A28" s="1" t="s">
        <v>25</v>
      </c>
      <c r="B28" s="2"/>
      <c r="C28" s="2"/>
      <c r="D28" s="2"/>
      <c r="E28" s="14"/>
      <c r="F28" s="2"/>
      <c r="G28" s="27">
        <v>1140</v>
      </c>
      <c r="H28" s="27"/>
      <c r="I28" s="27">
        <v>1140</v>
      </c>
      <c r="J28" s="27">
        <v>770</v>
      </c>
      <c r="K28" s="27"/>
      <c r="L28" s="34">
        <v>2280</v>
      </c>
      <c r="M28" s="27"/>
      <c r="N28" s="27"/>
      <c r="O28" s="27">
        <v>800</v>
      </c>
      <c r="P28" s="27">
        <v>300</v>
      </c>
      <c r="Q28" s="2"/>
      <c r="R28" s="1"/>
      <c r="S28" s="2"/>
      <c r="T28" s="2"/>
      <c r="U28" s="1"/>
      <c r="V28" s="2"/>
      <c r="W28" s="1"/>
      <c r="X28" s="27">
        <v>900</v>
      </c>
      <c r="Y28" s="27"/>
      <c r="Z28" s="1"/>
      <c r="AA28" s="27">
        <v>770</v>
      </c>
      <c r="AB28" s="27"/>
      <c r="AC28" s="27">
        <v>500</v>
      </c>
      <c r="AD28" s="27"/>
      <c r="AE28" s="2"/>
      <c r="AF28" s="2"/>
      <c r="AG28" s="1" t="s">
        <v>25</v>
      </c>
    </row>
    <row r="29" spans="1:33" ht="12.75">
      <c r="A29" s="1" t="s">
        <v>26</v>
      </c>
      <c r="B29" s="2"/>
      <c r="C29" s="2"/>
      <c r="D29" s="2"/>
      <c r="E29" s="14"/>
      <c r="F29" s="27">
        <v>570</v>
      </c>
      <c r="G29" s="27">
        <v>570</v>
      </c>
      <c r="H29" s="27"/>
      <c r="I29" s="27">
        <v>1000</v>
      </c>
      <c r="J29" s="27"/>
      <c r="K29" s="27"/>
      <c r="L29" s="34">
        <v>1500</v>
      </c>
      <c r="M29" s="27"/>
      <c r="N29" s="31"/>
      <c r="O29" s="1"/>
      <c r="P29" s="27"/>
      <c r="Q29" s="31">
        <v>5250</v>
      </c>
      <c r="R29" s="1"/>
      <c r="S29" s="2"/>
      <c r="T29" s="2"/>
      <c r="U29" s="1"/>
      <c r="V29" s="3"/>
      <c r="W29" s="1"/>
      <c r="X29" s="27">
        <v>2280</v>
      </c>
      <c r="Y29" s="27"/>
      <c r="Z29" s="27">
        <v>1140</v>
      </c>
      <c r="AA29" s="27">
        <v>570</v>
      </c>
      <c r="AB29" s="34"/>
      <c r="AC29" s="27">
        <v>500</v>
      </c>
      <c r="AD29" s="27"/>
      <c r="AE29" s="2"/>
      <c r="AF29" s="2"/>
      <c r="AG29" s="1" t="s">
        <v>26</v>
      </c>
    </row>
    <row r="30" spans="1:33" ht="12.75">
      <c r="A30" s="1" t="s">
        <v>46</v>
      </c>
      <c r="B30" s="2"/>
      <c r="C30" s="2"/>
      <c r="D30" s="2"/>
      <c r="E30" s="14"/>
      <c r="F30" s="27">
        <v>770</v>
      </c>
      <c r="G30" s="27"/>
      <c r="H30" s="2"/>
      <c r="I30" s="2"/>
      <c r="J30" s="27">
        <v>500</v>
      </c>
      <c r="K30" s="9"/>
      <c r="L30" s="34">
        <v>2750</v>
      </c>
      <c r="M30" s="27"/>
      <c r="N30" s="27"/>
      <c r="O30" s="1"/>
      <c r="P30" s="27"/>
      <c r="Q30" s="27"/>
      <c r="R30" s="1"/>
      <c r="S30" s="2"/>
      <c r="T30" s="2"/>
      <c r="U30" s="1"/>
      <c r="V30" s="27">
        <v>1140</v>
      </c>
      <c r="W30" s="27"/>
      <c r="X30" s="27"/>
      <c r="Y30" s="27">
        <v>1140</v>
      </c>
      <c r="Z30" s="27"/>
      <c r="AA30" s="27">
        <v>500</v>
      </c>
      <c r="AB30" s="27">
        <v>500</v>
      </c>
      <c r="AC30" s="27">
        <v>500</v>
      </c>
      <c r="AD30" s="27"/>
      <c r="AE30" s="2"/>
      <c r="AF30" s="2"/>
      <c r="AG30" s="1" t="s">
        <v>46</v>
      </c>
    </row>
    <row r="31" spans="1:33" ht="12.75">
      <c r="A31" s="1" t="s">
        <v>27</v>
      </c>
      <c r="B31" s="2"/>
      <c r="C31" s="2"/>
      <c r="D31" s="2"/>
      <c r="E31" s="14"/>
      <c r="F31" s="2"/>
      <c r="G31" s="2"/>
      <c r="H31" s="2"/>
      <c r="I31" s="27">
        <v>1000</v>
      </c>
      <c r="J31" s="31"/>
      <c r="K31" s="27"/>
      <c r="L31" s="33"/>
      <c r="M31" s="27"/>
      <c r="N31" s="27"/>
      <c r="O31" s="1"/>
      <c r="P31" s="27"/>
      <c r="Q31" s="27"/>
      <c r="R31" s="1"/>
      <c r="S31" s="27">
        <v>770</v>
      </c>
      <c r="T31" s="27"/>
      <c r="U31" s="1"/>
      <c r="V31" s="2"/>
      <c r="W31" s="1"/>
      <c r="X31" s="27">
        <v>970</v>
      </c>
      <c r="Y31" s="27"/>
      <c r="Z31" s="1"/>
      <c r="AA31" s="27">
        <v>1650</v>
      </c>
      <c r="AB31" s="27"/>
      <c r="AC31" s="27"/>
      <c r="AD31" s="27"/>
      <c r="AE31" s="2"/>
      <c r="AF31" s="2"/>
      <c r="AG31" s="1" t="s">
        <v>27</v>
      </c>
    </row>
    <row r="32" spans="1:33" ht="12.75">
      <c r="A32" s="1" t="s">
        <v>28</v>
      </c>
      <c r="B32" s="2"/>
      <c r="C32" s="2"/>
      <c r="D32" s="2"/>
      <c r="E32" s="14"/>
      <c r="F32" s="2"/>
      <c r="G32" s="9"/>
      <c r="H32" s="27">
        <v>1140</v>
      </c>
      <c r="I32" s="27">
        <v>1000</v>
      </c>
      <c r="J32" s="27"/>
      <c r="K32" s="27"/>
      <c r="L32" s="34">
        <v>2500</v>
      </c>
      <c r="M32" s="27"/>
      <c r="N32" s="27"/>
      <c r="O32" s="1"/>
      <c r="P32" s="27"/>
      <c r="Q32" s="27"/>
      <c r="R32" s="1"/>
      <c r="S32" s="2"/>
      <c r="T32" s="2"/>
      <c r="U32" s="1"/>
      <c r="V32" s="2"/>
      <c r="W32" s="1"/>
      <c r="X32" s="1"/>
      <c r="Y32" s="27">
        <v>770</v>
      </c>
      <c r="Z32" s="27"/>
      <c r="AA32" s="27">
        <v>770</v>
      </c>
      <c r="AB32" s="27"/>
      <c r="AC32" s="27">
        <v>500</v>
      </c>
      <c r="AD32" s="27"/>
      <c r="AE32" s="2"/>
      <c r="AF32" s="2"/>
      <c r="AG32" s="1" t="s">
        <v>28</v>
      </c>
    </row>
    <row r="33" spans="1:33" ht="12.75">
      <c r="A33" s="1" t="s">
        <v>29</v>
      </c>
      <c r="B33" s="2"/>
      <c r="C33" s="2"/>
      <c r="D33" s="2"/>
      <c r="E33" s="28">
        <v>300</v>
      </c>
      <c r="F33" s="9"/>
      <c r="G33" s="2"/>
      <c r="H33" s="3"/>
      <c r="I33" s="27">
        <v>1000</v>
      </c>
      <c r="J33" s="27"/>
      <c r="K33" s="27"/>
      <c r="L33" s="34">
        <v>1250</v>
      </c>
      <c r="M33" s="27"/>
      <c r="N33" s="27"/>
      <c r="O33" s="1"/>
      <c r="P33" s="27"/>
      <c r="Q33" s="27"/>
      <c r="R33" s="1"/>
      <c r="S33" s="27">
        <v>500</v>
      </c>
      <c r="T33" s="3"/>
      <c r="U33" s="1"/>
      <c r="V33" s="2"/>
      <c r="W33" s="1"/>
      <c r="X33" s="1"/>
      <c r="Y33" s="27">
        <v>770</v>
      </c>
      <c r="Z33" s="27"/>
      <c r="AA33" s="27">
        <v>1650</v>
      </c>
      <c r="AB33" s="27"/>
      <c r="AC33" s="27"/>
      <c r="AD33" s="27"/>
      <c r="AE33" s="2"/>
      <c r="AF33" s="2"/>
      <c r="AG33" s="1" t="s">
        <v>29</v>
      </c>
    </row>
    <row r="34" spans="1:33" ht="12.75">
      <c r="A34" s="1" t="s">
        <v>30</v>
      </c>
      <c r="B34" s="27">
        <v>600</v>
      </c>
      <c r="C34" s="2"/>
      <c r="D34" s="2"/>
      <c r="E34" s="14"/>
      <c r="F34" s="2"/>
      <c r="G34" s="27">
        <v>570</v>
      </c>
      <c r="H34" s="27"/>
      <c r="I34" s="27">
        <v>1800</v>
      </c>
      <c r="J34" s="27"/>
      <c r="K34" s="27"/>
      <c r="L34" s="31">
        <v>2500</v>
      </c>
      <c r="M34" s="27"/>
      <c r="N34" s="34"/>
      <c r="O34" s="1"/>
      <c r="P34" s="27"/>
      <c r="Q34" s="31"/>
      <c r="R34" s="1"/>
      <c r="S34" s="2"/>
      <c r="T34" s="2"/>
      <c r="U34" s="1"/>
      <c r="V34" s="27"/>
      <c r="W34" s="27"/>
      <c r="X34" s="1"/>
      <c r="Y34" s="2"/>
      <c r="Z34" s="1"/>
      <c r="AA34" s="27">
        <v>2250</v>
      </c>
      <c r="AB34" s="27"/>
      <c r="AC34" s="27"/>
      <c r="AD34" s="27"/>
      <c r="AE34" s="2"/>
      <c r="AF34" s="2"/>
      <c r="AG34" s="1" t="s">
        <v>30</v>
      </c>
    </row>
    <row r="35" spans="1:34" ht="12.75">
      <c r="A35" s="1" t="s">
        <v>31</v>
      </c>
      <c r="B35" s="2"/>
      <c r="C35" s="2"/>
      <c r="D35" s="27"/>
      <c r="E35" s="28">
        <v>1540</v>
      </c>
      <c r="F35" s="29"/>
      <c r="G35" s="2"/>
      <c r="H35" s="2"/>
      <c r="I35" s="27">
        <v>1100</v>
      </c>
      <c r="J35" s="27"/>
      <c r="K35" s="31">
        <v>500</v>
      </c>
      <c r="L35" s="34">
        <v>2750</v>
      </c>
      <c r="M35" s="27"/>
      <c r="N35" s="27"/>
      <c r="O35" s="1"/>
      <c r="P35" s="27"/>
      <c r="Q35" s="27"/>
      <c r="R35" s="27">
        <v>1140</v>
      </c>
      <c r="S35" s="27">
        <v>500</v>
      </c>
      <c r="T35" s="2"/>
      <c r="U35" s="1"/>
      <c r="V35" s="2"/>
      <c r="W35" s="1"/>
      <c r="X35" s="27">
        <v>570</v>
      </c>
      <c r="Y35" s="27">
        <v>770</v>
      </c>
      <c r="Z35" s="27"/>
      <c r="AA35" s="27">
        <v>500</v>
      </c>
      <c r="AB35" s="27">
        <v>500</v>
      </c>
      <c r="AC35" s="27">
        <v>500</v>
      </c>
      <c r="AD35" s="27"/>
      <c r="AE35" s="2"/>
      <c r="AF35" s="2"/>
      <c r="AG35" s="1" t="s">
        <v>31</v>
      </c>
      <c r="AH35" s="3"/>
    </row>
    <row r="36" spans="1:33" ht="12.75">
      <c r="A36" s="1" t="s">
        <v>32</v>
      </c>
      <c r="B36" s="27"/>
      <c r="C36" s="27"/>
      <c r="D36" s="27"/>
      <c r="E36" s="28"/>
      <c r="F36" s="29"/>
      <c r="G36" s="27"/>
      <c r="H36" s="2"/>
      <c r="I36" s="27">
        <v>1800</v>
      </c>
      <c r="J36" s="27"/>
      <c r="K36" s="27"/>
      <c r="L36" s="34">
        <v>1250</v>
      </c>
      <c r="M36" s="27"/>
      <c r="N36" s="27"/>
      <c r="O36" s="1"/>
      <c r="P36" s="27"/>
      <c r="Q36" s="27"/>
      <c r="R36" s="1"/>
      <c r="S36" s="2"/>
      <c r="T36" s="2"/>
      <c r="U36" s="27">
        <v>2112</v>
      </c>
      <c r="V36" s="27"/>
      <c r="W36" s="1"/>
      <c r="X36" s="27">
        <v>500</v>
      </c>
      <c r="Y36" s="2"/>
      <c r="Z36" s="1"/>
      <c r="AA36" s="27">
        <v>2250</v>
      </c>
      <c r="AB36" s="27"/>
      <c r="AC36" s="27"/>
      <c r="AD36" s="27"/>
      <c r="AE36" s="2"/>
      <c r="AF36" s="2"/>
      <c r="AG36" s="1" t="s">
        <v>32</v>
      </c>
    </row>
    <row r="37" spans="1:33" ht="12.75">
      <c r="A37" s="1" t="s">
        <v>33</v>
      </c>
      <c r="B37" s="2"/>
      <c r="C37" s="27">
        <v>440</v>
      </c>
      <c r="D37" s="27"/>
      <c r="E37" s="14"/>
      <c r="F37" s="2"/>
      <c r="G37" s="2"/>
      <c r="H37" s="2"/>
      <c r="I37" s="27">
        <v>1000</v>
      </c>
      <c r="J37" s="27"/>
      <c r="K37" s="27">
        <v>1600</v>
      </c>
      <c r="L37" s="34">
        <v>2500</v>
      </c>
      <c r="M37" s="27"/>
      <c r="N37" s="27"/>
      <c r="O37" s="1"/>
      <c r="P37" s="27"/>
      <c r="Q37" s="27"/>
      <c r="R37" s="27">
        <v>770</v>
      </c>
      <c r="S37" s="27"/>
      <c r="T37" s="27"/>
      <c r="U37" s="1"/>
      <c r="V37" s="2"/>
      <c r="W37" s="1"/>
      <c r="X37" s="1"/>
      <c r="Y37" s="27">
        <v>1140</v>
      </c>
      <c r="Z37" s="27"/>
      <c r="AA37" s="27">
        <v>1570</v>
      </c>
      <c r="AB37" s="27">
        <v>300</v>
      </c>
      <c r="AC37" s="27"/>
      <c r="AD37" s="2"/>
      <c r="AE37" s="2"/>
      <c r="AF37" s="2"/>
      <c r="AG37" s="1" t="s">
        <v>33</v>
      </c>
    </row>
    <row r="38" spans="1:33" ht="12.75">
      <c r="A38" s="1" t="s">
        <v>34</v>
      </c>
      <c r="B38" s="2"/>
      <c r="C38" s="2"/>
      <c r="D38" s="2"/>
      <c r="E38" s="14"/>
      <c r="F38" s="2"/>
      <c r="G38" s="2"/>
      <c r="H38" s="2"/>
      <c r="I38" s="2"/>
      <c r="J38" s="2"/>
      <c r="K38" s="2"/>
      <c r="L38" s="7"/>
      <c r="M38" s="2"/>
      <c r="N38" s="2"/>
      <c r="O38" s="1"/>
      <c r="P38" s="2"/>
      <c r="Q38" s="2"/>
      <c r="R38" s="1"/>
      <c r="S38" s="2"/>
      <c r="T38" s="2"/>
      <c r="U38" s="1"/>
      <c r="V38" s="2"/>
      <c r="W38" s="1"/>
      <c r="X38" s="1"/>
      <c r="Y38" s="2"/>
      <c r="Z38" s="1"/>
      <c r="AA38" s="2"/>
      <c r="AB38" s="2"/>
      <c r="AC38" s="27">
        <v>500</v>
      </c>
      <c r="AD38" s="27"/>
      <c r="AE38" s="2"/>
      <c r="AF38" s="2"/>
      <c r="AG38" s="1" t="s">
        <v>34</v>
      </c>
    </row>
    <row r="39" spans="1:33" ht="12.75">
      <c r="A39" s="1" t="s">
        <v>35</v>
      </c>
      <c r="B39" s="27">
        <v>570</v>
      </c>
      <c r="C39" s="27"/>
      <c r="D39" s="2"/>
      <c r="E39" s="28">
        <v>770</v>
      </c>
      <c r="F39" s="27"/>
      <c r="G39" s="2"/>
      <c r="H39" s="2"/>
      <c r="I39" s="29">
        <v>1000</v>
      </c>
      <c r="J39" s="29"/>
      <c r="K39" s="29"/>
      <c r="L39" s="34">
        <v>2500</v>
      </c>
      <c r="M39" s="27"/>
      <c r="N39" s="27"/>
      <c r="O39" s="1"/>
      <c r="P39" s="27"/>
      <c r="Q39" s="27"/>
      <c r="R39" s="1"/>
      <c r="S39" s="2"/>
      <c r="T39" s="2"/>
      <c r="U39" s="1"/>
      <c r="V39" s="2"/>
      <c r="W39" s="1"/>
      <c r="X39" s="27">
        <v>540</v>
      </c>
      <c r="Y39" s="27">
        <v>770</v>
      </c>
      <c r="Z39" s="27"/>
      <c r="AA39" s="27">
        <v>1000</v>
      </c>
      <c r="AB39" s="27">
        <v>600</v>
      </c>
      <c r="AC39" s="27">
        <v>500</v>
      </c>
      <c r="AD39" s="27"/>
      <c r="AE39" s="3"/>
      <c r="AF39" s="3"/>
      <c r="AG39" s="1" t="s">
        <v>35</v>
      </c>
    </row>
    <row r="40" spans="1:33" ht="12.75">
      <c r="A40" s="1" t="s">
        <v>36</v>
      </c>
      <c r="B40" s="27">
        <v>300</v>
      </c>
      <c r="C40" s="2"/>
      <c r="D40" s="27">
        <v>300</v>
      </c>
      <c r="E40" s="14"/>
      <c r="F40" s="27">
        <v>1710</v>
      </c>
      <c r="G40" s="27"/>
      <c r="H40" s="27">
        <v>500</v>
      </c>
      <c r="I40" s="27">
        <v>1500</v>
      </c>
      <c r="J40" s="27"/>
      <c r="K40" s="27"/>
      <c r="L40" s="34">
        <v>3750</v>
      </c>
      <c r="M40" s="27"/>
      <c r="N40" s="27"/>
      <c r="O40" s="1"/>
      <c r="P40" s="27"/>
      <c r="Q40" s="27"/>
      <c r="R40" s="1"/>
      <c r="S40" s="2"/>
      <c r="T40" s="2"/>
      <c r="U40" s="1"/>
      <c r="V40" s="2"/>
      <c r="W40" s="1"/>
      <c r="X40" s="19"/>
      <c r="Y40" s="2"/>
      <c r="Z40" s="1"/>
      <c r="AA40" s="27">
        <v>2250</v>
      </c>
      <c r="AB40" s="27"/>
      <c r="AC40" s="27"/>
      <c r="AD40" s="27"/>
      <c r="AE40" s="2"/>
      <c r="AF40" s="2"/>
      <c r="AG40" s="1" t="s">
        <v>36</v>
      </c>
    </row>
    <row r="41" spans="1:33" ht="12.75">
      <c r="A41" s="2" t="s">
        <v>37</v>
      </c>
      <c r="B41" s="27">
        <v>1710</v>
      </c>
      <c r="C41" s="30">
        <v>1050</v>
      </c>
      <c r="D41" s="30">
        <v>300</v>
      </c>
      <c r="E41" s="28">
        <v>300</v>
      </c>
      <c r="F41" s="2"/>
      <c r="G41" s="27">
        <v>570</v>
      </c>
      <c r="H41" s="27"/>
      <c r="I41" s="27">
        <v>1500</v>
      </c>
      <c r="J41" s="27"/>
      <c r="K41" s="27"/>
      <c r="L41" s="34">
        <v>1250</v>
      </c>
      <c r="M41" s="27"/>
      <c r="N41" s="27"/>
      <c r="O41" s="27">
        <v>900</v>
      </c>
      <c r="P41" s="27"/>
      <c r="Q41" s="27"/>
      <c r="R41" s="27">
        <v>1000</v>
      </c>
      <c r="S41" s="27"/>
      <c r="T41" s="2"/>
      <c r="U41" s="27">
        <v>2970</v>
      </c>
      <c r="V41" s="27"/>
      <c r="W41" s="27">
        <v>500</v>
      </c>
      <c r="X41" s="27">
        <v>500</v>
      </c>
      <c r="Y41" s="27">
        <v>500</v>
      </c>
      <c r="Z41" s="27">
        <v>500</v>
      </c>
      <c r="AA41" s="27">
        <v>2250</v>
      </c>
      <c r="AB41" s="27"/>
      <c r="AC41" s="27"/>
      <c r="AD41" s="27"/>
      <c r="AE41" s="2"/>
      <c r="AF41" s="2"/>
      <c r="AG41" s="2" t="s">
        <v>37</v>
      </c>
    </row>
    <row r="42" spans="1:33" ht="12.75">
      <c r="A42" s="1">
        <v>309</v>
      </c>
      <c r="B42" s="27">
        <v>700</v>
      </c>
      <c r="C42" s="27"/>
      <c r="D42" s="27">
        <v>770</v>
      </c>
      <c r="E42" s="28">
        <v>770</v>
      </c>
      <c r="F42" s="27">
        <v>300</v>
      </c>
      <c r="G42" s="2"/>
      <c r="H42" s="2"/>
      <c r="I42" s="27">
        <v>970</v>
      </c>
      <c r="J42" s="31">
        <v>250</v>
      </c>
      <c r="K42" s="2"/>
      <c r="L42" s="34">
        <v>1500</v>
      </c>
      <c r="M42" s="27"/>
      <c r="N42" s="27"/>
      <c r="O42" s="1"/>
      <c r="P42" s="27"/>
      <c r="Q42" s="27"/>
      <c r="R42" s="27">
        <v>770</v>
      </c>
      <c r="S42" s="27">
        <v>2340</v>
      </c>
      <c r="T42" s="27"/>
      <c r="U42" s="27">
        <v>500</v>
      </c>
      <c r="V42" s="27">
        <v>1470</v>
      </c>
      <c r="W42" s="35">
        <v>770</v>
      </c>
      <c r="X42" s="2"/>
      <c r="Y42" s="27">
        <v>770</v>
      </c>
      <c r="Z42" s="35">
        <v>500</v>
      </c>
      <c r="AA42" s="7"/>
      <c r="AB42" s="34">
        <v>770</v>
      </c>
      <c r="AC42" s="27">
        <v>770</v>
      </c>
      <c r="AD42" s="27">
        <v>770</v>
      </c>
      <c r="AE42" s="27"/>
      <c r="AF42" s="2"/>
      <c r="AG42" s="21">
        <v>309</v>
      </c>
    </row>
    <row r="43" spans="1:33" ht="12.75">
      <c r="A43" s="1" t="s">
        <v>45</v>
      </c>
      <c r="B43" s="7"/>
      <c r="C43" s="27">
        <v>300</v>
      </c>
      <c r="D43" s="2"/>
      <c r="E43" s="28"/>
      <c r="F43" s="27">
        <v>300</v>
      </c>
      <c r="G43" s="27">
        <v>300</v>
      </c>
      <c r="H43" s="27"/>
      <c r="I43" s="27">
        <v>1200</v>
      </c>
      <c r="J43" s="27"/>
      <c r="K43" s="27"/>
      <c r="L43" s="34">
        <v>770</v>
      </c>
      <c r="M43" s="27">
        <v>2400</v>
      </c>
      <c r="N43" s="27"/>
      <c r="O43" s="27"/>
      <c r="P43" s="27"/>
      <c r="Q43" s="31"/>
      <c r="R43" s="27">
        <v>2310</v>
      </c>
      <c r="S43" s="31"/>
      <c r="T43" s="27">
        <v>1140</v>
      </c>
      <c r="U43" s="27"/>
      <c r="V43" s="27">
        <v>500</v>
      </c>
      <c r="W43" s="35"/>
      <c r="X43" s="2"/>
      <c r="Y43" s="27">
        <v>1270</v>
      </c>
      <c r="Z43" s="35">
        <v>770</v>
      </c>
      <c r="AA43" s="27">
        <v>1540</v>
      </c>
      <c r="AB43" s="27"/>
      <c r="AC43" s="27">
        <v>600</v>
      </c>
      <c r="AD43" s="27"/>
      <c r="AE43" s="2"/>
      <c r="AF43" s="2"/>
      <c r="AG43" s="21" t="s">
        <v>45</v>
      </c>
    </row>
    <row r="44" spans="1:33" ht="12.75">
      <c r="A44" s="21" t="s">
        <v>38</v>
      </c>
      <c r="B44" s="2"/>
      <c r="C44" s="27">
        <v>570</v>
      </c>
      <c r="D44" s="27"/>
      <c r="E44" s="14"/>
      <c r="F44" s="2"/>
      <c r="G44" s="27">
        <v>300</v>
      </c>
      <c r="H44" s="27"/>
      <c r="I44" s="27">
        <v>1000</v>
      </c>
      <c r="J44" s="27"/>
      <c r="K44" s="27"/>
      <c r="L44" s="34">
        <v>2750</v>
      </c>
      <c r="M44" s="27"/>
      <c r="N44" s="27"/>
      <c r="O44" s="21"/>
      <c r="P44" s="27"/>
      <c r="Q44" s="27"/>
      <c r="R44" s="35"/>
      <c r="S44" s="27">
        <v>1540</v>
      </c>
      <c r="T44" s="27"/>
      <c r="U44" s="21"/>
      <c r="V44" s="2"/>
      <c r="W44" s="21"/>
      <c r="X44" s="27">
        <v>770</v>
      </c>
      <c r="Y44" s="27">
        <v>770</v>
      </c>
      <c r="Z44" s="35">
        <v>385</v>
      </c>
      <c r="AA44" s="27">
        <v>770</v>
      </c>
      <c r="AB44" s="27">
        <v>500</v>
      </c>
      <c r="AC44" s="27">
        <v>500</v>
      </c>
      <c r="AD44" s="27"/>
      <c r="AE44" s="2"/>
      <c r="AF44" s="2"/>
      <c r="AG44" s="21" t="s">
        <v>38</v>
      </c>
    </row>
    <row r="45" spans="1:33" ht="12.75">
      <c r="A45" s="1">
        <v>305</v>
      </c>
      <c r="B45" s="27"/>
      <c r="C45" s="28"/>
      <c r="D45" s="27"/>
      <c r="E45" s="28">
        <v>14630</v>
      </c>
      <c r="F45" s="27"/>
      <c r="G45" s="27">
        <v>1270</v>
      </c>
      <c r="H45" s="27"/>
      <c r="I45" s="27">
        <v>600</v>
      </c>
      <c r="J45" s="27"/>
      <c r="K45" s="33"/>
      <c r="L45" s="34">
        <v>1500</v>
      </c>
      <c r="M45" s="27"/>
      <c r="N45" s="27"/>
      <c r="O45" s="1"/>
      <c r="P45" s="27"/>
      <c r="Q45" s="27">
        <v>300</v>
      </c>
      <c r="R45" s="27">
        <v>2310</v>
      </c>
      <c r="S45" s="27"/>
      <c r="T45" s="27"/>
      <c r="U45" s="1"/>
      <c r="V45" s="27"/>
      <c r="W45" s="35">
        <v>770</v>
      </c>
      <c r="X45" s="27">
        <v>770</v>
      </c>
      <c r="Y45" s="27">
        <v>770</v>
      </c>
      <c r="Z45" s="35">
        <v>385</v>
      </c>
      <c r="AA45" s="27">
        <v>900</v>
      </c>
      <c r="AB45" s="27"/>
      <c r="AC45" s="27"/>
      <c r="AD45" s="27"/>
      <c r="AE45" s="2"/>
      <c r="AF45" s="2"/>
      <c r="AG45" s="21">
        <v>305</v>
      </c>
    </row>
    <row r="46" spans="1:34" ht="12.75">
      <c r="A46" s="1">
        <v>303</v>
      </c>
      <c r="B46" s="27"/>
      <c r="C46" s="27"/>
      <c r="D46" s="27"/>
      <c r="E46" s="32"/>
      <c r="F46" s="27"/>
      <c r="G46" s="27">
        <v>5990</v>
      </c>
      <c r="H46" s="2"/>
      <c r="I46" s="27">
        <v>600</v>
      </c>
      <c r="J46" s="27"/>
      <c r="K46" s="27"/>
      <c r="L46" s="27">
        <v>1250</v>
      </c>
      <c r="M46" s="27"/>
      <c r="N46" s="27"/>
      <c r="O46" s="1"/>
      <c r="P46" s="27"/>
      <c r="Q46" s="27"/>
      <c r="R46" s="27">
        <v>2310</v>
      </c>
      <c r="S46" s="27"/>
      <c r="T46" s="27"/>
      <c r="U46" s="1">
        <v>770</v>
      </c>
      <c r="V46" s="27">
        <v>1540</v>
      </c>
      <c r="W46" s="21"/>
      <c r="X46" s="27">
        <v>770</v>
      </c>
      <c r="Y46" s="27">
        <v>770</v>
      </c>
      <c r="Z46" s="35">
        <v>385</v>
      </c>
      <c r="AA46" s="27">
        <v>900</v>
      </c>
      <c r="AB46" s="2"/>
      <c r="AC46" s="2"/>
      <c r="AD46" s="2"/>
      <c r="AE46" s="2"/>
      <c r="AF46" s="2"/>
      <c r="AG46" s="21">
        <v>303</v>
      </c>
      <c r="AH46" s="1"/>
    </row>
    <row r="47" spans="1:36" ht="12.75">
      <c r="A47" s="1">
        <v>302</v>
      </c>
      <c r="B47" s="27">
        <v>770</v>
      </c>
      <c r="C47" s="27"/>
      <c r="D47" s="2"/>
      <c r="E47" s="28">
        <v>770</v>
      </c>
      <c r="F47" s="27">
        <v>770</v>
      </c>
      <c r="G47" s="27">
        <v>770</v>
      </c>
      <c r="H47" s="27"/>
      <c r="I47" s="27">
        <v>600</v>
      </c>
      <c r="J47" s="27"/>
      <c r="K47" s="27"/>
      <c r="L47" s="34"/>
      <c r="M47" s="27"/>
      <c r="N47" s="27"/>
      <c r="O47" s="1"/>
      <c r="P47" s="27"/>
      <c r="Q47" s="27">
        <v>770</v>
      </c>
      <c r="R47" s="27">
        <v>770</v>
      </c>
      <c r="S47" s="27">
        <v>1940</v>
      </c>
      <c r="T47" s="27"/>
      <c r="U47" s="27">
        <v>770</v>
      </c>
      <c r="V47" s="27">
        <v>770</v>
      </c>
      <c r="W47" s="35"/>
      <c r="X47" s="27">
        <v>3080</v>
      </c>
      <c r="Y47" s="27"/>
      <c r="Z47" s="35"/>
      <c r="AA47" s="27"/>
      <c r="AB47" s="27"/>
      <c r="AC47" s="27">
        <v>1000</v>
      </c>
      <c r="AD47" s="2"/>
      <c r="AE47" s="2"/>
      <c r="AF47" s="2"/>
      <c r="AG47" s="21">
        <v>302</v>
      </c>
      <c r="AH47" s="4"/>
      <c r="AI47" s="4"/>
      <c r="AJ47" s="4"/>
    </row>
    <row r="48" spans="1:37" ht="12.75">
      <c r="A48" s="1">
        <v>301</v>
      </c>
      <c r="B48" s="27">
        <v>770</v>
      </c>
      <c r="C48" s="27">
        <v>500</v>
      </c>
      <c r="D48" s="27">
        <v>800</v>
      </c>
      <c r="E48" s="28">
        <v>300</v>
      </c>
      <c r="F48" s="2"/>
      <c r="G48" s="27">
        <v>1170</v>
      </c>
      <c r="H48" s="2"/>
      <c r="I48" s="27">
        <v>600</v>
      </c>
      <c r="J48" s="27"/>
      <c r="K48" s="27"/>
      <c r="L48" s="34">
        <v>1500</v>
      </c>
      <c r="M48" s="27"/>
      <c r="N48" s="27"/>
      <c r="O48" s="1"/>
      <c r="P48" s="27"/>
      <c r="Q48" s="27">
        <v>300</v>
      </c>
      <c r="R48" s="27">
        <v>1500</v>
      </c>
      <c r="S48" s="27"/>
      <c r="T48" s="2"/>
      <c r="U48" s="27"/>
      <c r="V48" s="27">
        <v>500</v>
      </c>
      <c r="W48" s="21"/>
      <c r="X48" s="27">
        <v>3080</v>
      </c>
      <c r="Y48" s="27"/>
      <c r="Z48" s="35"/>
      <c r="AA48" s="27"/>
      <c r="AB48" s="27">
        <v>770</v>
      </c>
      <c r="AC48" s="34">
        <v>770</v>
      </c>
      <c r="AD48" s="34">
        <v>770</v>
      </c>
      <c r="AE48" s="34"/>
      <c r="AF48" s="7"/>
      <c r="AG48" s="21">
        <v>301</v>
      </c>
      <c r="AH48" s="4"/>
      <c r="AI48" s="4"/>
      <c r="AJ48" s="4"/>
      <c r="AK48" s="1"/>
    </row>
    <row r="49" spans="1:37" ht="12.75">
      <c r="A49" s="1" t="s">
        <v>2</v>
      </c>
      <c r="B49" s="2"/>
      <c r="C49" s="2"/>
      <c r="D49" s="2"/>
      <c r="E49" s="14"/>
      <c r="F49" s="2"/>
      <c r="G49" s="2"/>
      <c r="H49" s="2"/>
      <c r="I49" s="2"/>
      <c r="J49" s="2"/>
      <c r="K49" s="2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 t="s">
        <v>2</v>
      </c>
      <c r="AI49" s="1"/>
      <c r="AJ49" s="1"/>
      <c r="AK49" s="1"/>
    </row>
    <row r="50" spans="1:37" ht="12.75">
      <c r="A50" s="1" t="s">
        <v>3</v>
      </c>
      <c r="B50" s="2"/>
      <c r="C50" s="31">
        <v>400</v>
      </c>
      <c r="D50" s="27">
        <v>1770</v>
      </c>
      <c r="E50" s="28">
        <v>200</v>
      </c>
      <c r="F50" s="27">
        <v>1460</v>
      </c>
      <c r="G50" s="27">
        <v>1360</v>
      </c>
      <c r="H50" s="27">
        <v>1280</v>
      </c>
      <c r="I50" s="2"/>
      <c r="J50" s="2"/>
      <c r="K50" s="2"/>
      <c r="L50" s="34">
        <v>100</v>
      </c>
      <c r="M50" s="2"/>
      <c r="N50" s="27">
        <v>550</v>
      </c>
      <c r="O50" s="34">
        <v>860</v>
      </c>
      <c r="P50" s="27">
        <v>2000</v>
      </c>
      <c r="Q50" s="27">
        <v>1060</v>
      </c>
      <c r="R50" s="27">
        <v>1100</v>
      </c>
      <c r="S50" s="27">
        <v>1670</v>
      </c>
      <c r="T50" s="36">
        <v>950</v>
      </c>
      <c r="U50" s="27">
        <v>840</v>
      </c>
      <c r="V50" s="27">
        <v>900</v>
      </c>
      <c r="W50" s="27">
        <v>400</v>
      </c>
      <c r="X50" s="27">
        <v>490</v>
      </c>
      <c r="Y50" s="2"/>
      <c r="Z50" s="2"/>
      <c r="AA50" s="27">
        <v>650</v>
      </c>
      <c r="AB50" s="27">
        <v>450</v>
      </c>
      <c r="AC50" s="27">
        <v>1420</v>
      </c>
      <c r="AD50" s="2"/>
      <c r="AE50" s="2"/>
      <c r="AF50" s="2"/>
      <c r="AG50" s="4">
        <f>SUM(B50:AE50)</f>
        <v>19910</v>
      </c>
      <c r="AH50" s="1" t="s">
        <v>3</v>
      </c>
      <c r="AI50" s="37">
        <v>14680</v>
      </c>
      <c r="AJ50" s="1"/>
      <c r="AK50" s="1"/>
    </row>
    <row r="51" spans="1:37" ht="12.75">
      <c r="A51" s="4" t="s">
        <v>4</v>
      </c>
      <c r="B51" s="2">
        <f>SUM(B3:B50)</f>
        <v>11540</v>
      </c>
      <c r="C51" s="2">
        <f>SUM(C3:C50)</f>
        <v>5100</v>
      </c>
      <c r="D51" s="2">
        <v>18300</v>
      </c>
      <c r="E51" s="14">
        <f aca="true" t="shared" si="0" ref="E51:AE51">SUM(E3:E50)</f>
        <v>30920</v>
      </c>
      <c r="F51" s="2">
        <f t="shared" si="0"/>
        <v>9560</v>
      </c>
      <c r="G51" s="2">
        <f t="shared" si="0"/>
        <v>15850</v>
      </c>
      <c r="H51" s="2">
        <f t="shared" si="0"/>
        <v>12680</v>
      </c>
      <c r="I51" s="37">
        <f t="shared" si="0"/>
        <v>24660</v>
      </c>
      <c r="J51" s="2">
        <f t="shared" si="0"/>
        <v>10330</v>
      </c>
      <c r="K51" s="2">
        <f t="shared" si="0"/>
        <v>5160</v>
      </c>
      <c r="L51" s="37">
        <f t="shared" si="0"/>
        <v>54310</v>
      </c>
      <c r="M51" s="2">
        <f t="shared" si="0"/>
        <v>4800</v>
      </c>
      <c r="N51" s="2">
        <f t="shared" si="0"/>
        <v>550</v>
      </c>
      <c r="O51" s="2">
        <f t="shared" si="0"/>
        <v>7400</v>
      </c>
      <c r="P51" s="2">
        <f t="shared" si="0"/>
        <v>2300</v>
      </c>
      <c r="Q51" s="2">
        <f t="shared" si="0"/>
        <v>43180</v>
      </c>
      <c r="R51" s="2">
        <f t="shared" si="0"/>
        <v>18260</v>
      </c>
      <c r="S51" s="2">
        <f t="shared" si="0"/>
        <v>26820</v>
      </c>
      <c r="T51" s="2">
        <f t="shared" si="0"/>
        <v>7590</v>
      </c>
      <c r="U51" s="2">
        <f t="shared" si="0"/>
        <v>7962</v>
      </c>
      <c r="V51" s="2">
        <f>SUM(V3:V50)</f>
        <v>6820</v>
      </c>
      <c r="W51" s="2">
        <f>SUM(W3:W50)</f>
        <v>2440</v>
      </c>
      <c r="X51" s="2">
        <f t="shared" si="0"/>
        <v>37860</v>
      </c>
      <c r="Y51" s="2">
        <f>SUM(Y3:Y50)</f>
        <v>14470</v>
      </c>
      <c r="Z51" s="2">
        <f t="shared" si="0"/>
        <v>15675</v>
      </c>
      <c r="AA51" s="2">
        <f t="shared" si="0"/>
        <v>39220</v>
      </c>
      <c r="AB51" s="2">
        <f t="shared" si="0"/>
        <v>8830</v>
      </c>
      <c r="AC51" s="2">
        <f t="shared" si="0"/>
        <v>11300</v>
      </c>
      <c r="AD51" s="2">
        <f t="shared" si="0"/>
        <v>8240</v>
      </c>
      <c r="AE51" s="2">
        <f t="shared" si="0"/>
        <v>0</v>
      </c>
      <c r="AF51" s="2"/>
      <c r="AG51" s="4">
        <f>SUM(B51:AE51)</f>
        <v>462127</v>
      </c>
      <c r="AH51" s="4" t="s">
        <v>4</v>
      </c>
      <c r="AI51" s="1"/>
      <c r="AJ51" s="1"/>
      <c r="AK51" s="1"/>
    </row>
    <row r="52" spans="1:37" ht="12.75">
      <c r="A52" s="4" t="s">
        <v>11</v>
      </c>
      <c r="B52" s="2"/>
      <c r="C52" s="2"/>
      <c r="D52" s="2"/>
      <c r="E52" s="28">
        <v>770</v>
      </c>
      <c r="F52" s="2"/>
      <c r="G52" s="2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5660</v>
      </c>
      <c r="W52" s="2"/>
      <c r="X52" s="2"/>
      <c r="Y52" s="2"/>
      <c r="Z52" s="2">
        <v>970</v>
      </c>
      <c r="AA52" s="2"/>
      <c r="AB52" s="2"/>
      <c r="AC52" s="2"/>
      <c r="AD52" s="2">
        <v>6080</v>
      </c>
      <c r="AE52" s="2"/>
      <c r="AF52" s="2"/>
      <c r="AG52" s="4">
        <f>SUM(B52:AE52)</f>
        <v>13480</v>
      </c>
      <c r="AH52" s="4" t="s">
        <v>11</v>
      </c>
      <c r="AI52" s="1"/>
      <c r="AJ52" s="1"/>
      <c r="AK52" s="1"/>
    </row>
    <row r="53" spans="1:37" ht="12.75">
      <c r="A53" s="13" t="s">
        <v>12</v>
      </c>
      <c r="B53" s="13">
        <f>B51+B52</f>
        <v>11540</v>
      </c>
      <c r="C53" s="13">
        <f>C51+C52</f>
        <v>5100</v>
      </c>
      <c r="D53" s="13">
        <f aca="true" t="shared" si="1" ref="D53:AE53">D51+D52</f>
        <v>18300</v>
      </c>
      <c r="E53" s="15">
        <f t="shared" si="1"/>
        <v>31690</v>
      </c>
      <c r="F53" s="13">
        <f t="shared" si="1"/>
        <v>9560</v>
      </c>
      <c r="G53" s="13">
        <f t="shared" si="1"/>
        <v>15850</v>
      </c>
      <c r="H53" s="13">
        <f t="shared" si="1"/>
        <v>12680</v>
      </c>
      <c r="I53" s="13">
        <f t="shared" si="1"/>
        <v>24660</v>
      </c>
      <c r="J53" s="13">
        <f t="shared" si="1"/>
        <v>10330</v>
      </c>
      <c r="K53" s="13">
        <f t="shared" si="1"/>
        <v>5160</v>
      </c>
      <c r="L53" s="13">
        <f t="shared" si="1"/>
        <v>54310</v>
      </c>
      <c r="M53" s="13">
        <f t="shared" si="1"/>
        <v>4800</v>
      </c>
      <c r="N53" s="13">
        <f t="shared" si="1"/>
        <v>550</v>
      </c>
      <c r="O53" s="13">
        <f>O51+O52</f>
        <v>7400</v>
      </c>
      <c r="P53" s="13">
        <f t="shared" si="1"/>
        <v>2300</v>
      </c>
      <c r="Q53" s="13">
        <f t="shared" si="1"/>
        <v>43180</v>
      </c>
      <c r="R53" s="13">
        <f t="shared" si="1"/>
        <v>18260</v>
      </c>
      <c r="S53" s="13">
        <f t="shared" si="1"/>
        <v>26820</v>
      </c>
      <c r="T53" s="13">
        <f>T51+T52</f>
        <v>7590</v>
      </c>
      <c r="U53" s="13">
        <f t="shared" si="1"/>
        <v>7962</v>
      </c>
      <c r="V53" s="13">
        <f t="shared" si="1"/>
        <v>12480</v>
      </c>
      <c r="W53" s="13">
        <f t="shared" si="1"/>
        <v>2440</v>
      </c>
      <c r="X53" s="13">
        <f t="shared" si="1"/>
        <v>37860</v>
      </c>
      <c r="Y53" s="13">
        <f>Y51+Y52</f>
        <v>14470</v>
      </c>
      <c r="Z53" s="13">
        <f t="shared" si="1"/>
        <v>16645</v>
      </c>
      <c r="AA53" s="13">
        <f t="shared" si="1"/>
        <v>39220</v>
      </c>
      <c r="AB53" s="13">
        <f t="shared" si="1"/>
        <v>8830</v>
      </c>
      <c r="AC53" s="13">
        <f t="shared" si="1"/>
        <v>11300</v>
      </c>
      <c r="AD53" s="13">
        <f t="shared" si="1"/>
        <v>14320</v>
      </c>
      <c r="AE53" s="13">
        <f t="shared" si="1"/>
        <v>0</v>
      </c>
      <c r="AF53" s="13"/>
      <c r="AG53" s="13">
        <f>SUM(B53:AE53)</f>
        <v>475607</v>
      </c>
      <c r="AH53" s="13" t="s">
        <v>12</v>
      </c>
      <c r="AI53" s="1"/>
      <c r="AJ53" s="1"/>
      <c r="AK53" s="1"/>
    </row>
    <row r="54" spans="1:37" ht="12.75">
      <c r="A54" s="1"/>
      <c r="B54" s="11">
        <v>1</v>
      </c>
      <c r="C54" s="11">
        <v>2</v>
      </c>
      <c r="D54" s="11">
        <v>3</v>
      </c>
      <c r="E54" s="16">
        <v>4</v>
      </c>
      <c r="F54" s="11">
        <v>5</v>
      </c>
      <c r="G54" s="11">
        <v>6</v>
      </c>
      <c r="H54" s="11">
        <v>7</v>
      </c>
      <c r="I54" s="11">
        <v>8</v>
      </c>
      <c r="J54" s="11">
        <v>9</v>
      </c>
      <c r="K54" s="11">
        <v>10</v>
      </c>
      <c r="L54" s="11">
        <v>11</v>
      </c>
      <c r="M54" s="11">
        <v>12</v>
      </c>
      <c r="N54" s="11">
        <v>13</v>
      </c>
      <c r="O54" s="11">
        <v>14</v>
      </c>
      <c r="P54" s="11">
        <v>15</v>
      </c>
      <c r="Q54" s="11">
        <v>16</v>
      </c>
      <c r="R54" s="11">
        <v>17</v>
      </c>
      <c r="S54" s="11">
        <v>18</v>
      </c>
      <c r="T54" s="11">
        <v>19</v>
      </c>
      <c r="U54" s="11">
        <v>20</v>
      </c>
      <c r="V54" s="11">
        <v>21</v>
      </c>
      <c r="W54" s="11">
        <v>22</v>
      </c>
      <c r="X54" s="11">
        <v>23</v>
      </c>
      <c r="Y54" s="11">
        <v>24</v>
      </c>
      <c r="Z54" s="11">
        <v>25</v>
      </c>
      <c r="AA54" s="11">
        <v>26</v>
      </c>
      <c r="AB54" s="11">
        <v>27</v>
      </c>
      <c r="AC54" s="11">
        <v>28</v>
      </c>
      <c r="AD54" s="11">
        <v>29</v>
      </c>
      <c r="AE54" s="11">
        <v>30</v>
      </c>
      <c r="AF54" s="11">
        <v>31</v>
      </c>
      <c r="AG54" s="1"/>
      <c r="AH54" s="10"/>
      <c r="AI54" s="1"/>
      <c r="AJ54" s="1"/>
      <c r="AK54" s="1"/>
    </row>
    <row r="55" spans="1:34" ht="12.75">
      <c r="A55" s="10" t="s">
        <v>5</v>
      </c>
      <c r="B55" s="2">
        <f>SUM(B45:B48,B42:B43,B30,B21:B26)</f>
        <v>2240</v>
      </c>
      <c r="C55" s="2">
        <f aca="true" t="shared" si="2" ref="C55:AE55">SUM(C45:C48,C42:C43,C30,C21:C26)</f>
        <v>800</v>
      </c>
      <c r="D55" s="2">
        <f t="shared" si="2"/>
        <v>1570</v>
      </c>
      <c r="E55" s="2">
        <f t="shared" si="2"/>
        <v>16470</v>
      </c>
      <c r="F55" s="2">
        <f t="shared" si="2"/>
        <v>2140</v>
      </c>
      <c r="G55" s="2">
        <f t="shared" si="2"/>
        <v>9500</v>
      </c>
      <c r="H55" s="2">
        <f t="shared" si="2"/>
        <v>0</v>
      </c>
      <c r="I55" s="2">
        <f t="shared" si="2"/>
        <v>4570</v>
      </c>
      <c r="J55" s="2">
        <f t="shared" si="2"/>
        <v>750</v>
      </c>
      <c r="K55" s="2">
        <f>SUM(K45:K48,K42:K43,K30,K21:K26)</f>
        <v>0</v>
      </c>
      <c r="L55" s="2">
        <f t="shared" si="2"/>
        <v>9270</v>
      </c>
      <c r="M55" s="2">
        <v>0</v>
      </c>
      <c r="N55" s="2">
        <f t="shared" si="2"/>
        <v>0</v>
      </c>
      <c r="O55" s="2">
        <f t="shared" si="2"/>
        <v>300</v>
      </c>
      <c r="P55" s="2">
        <f t="shared" si="2"/>
        <v>0</v>
      </c>
      <c r="Q55" s="2">
        <f t="shared" si="2"/>
        <v>1370</v>
      </c>
      <c r="R55" s="2">
        <f t="shared" si="2"/>
        <v>9970</v>
      </c>
      <c r="S55" s="2">
        <f t="shared" si="2"/>
        <v>4280</v>
      </c>
      <c r="T55" s="2">
        <f t="shared" si="2"/>
        <v>2980</v>
      </c>
      <c r="U55" s="2">
        <f t="shared" si="2"/>
        <v>2040</v>
      </c>
      <c r="V55" s="2">
        <f t="shared" si="2"/>
        <v>5920</v>
      </c>
      <c r="W55" s="2">
        <f t="shared" si="2"/>
        <v>1540</v>
      </c>
      <c r="X55" s="2">
        <f t="shared" si="2"/>
        <v>7700</v>
      </c>
      <c r="Y55" s="2">
        <f>SUM(Y45:Y48,Y42:Y43,Y30,Y21:Y26)</f>
        <v>4720</v>
      </c>
      <c r="Z55" s="2">
        <f t="shared" si="2"/>
        <v>2040</v>
      </c>
      <c r="AA55" s="2">
        <f t="shared" si="2"/>
        <v>3840</v>
      </c>
      <c r="AB55" s="2">
        <f t="shared" si="2"/>
        <v>2040</v>
      </c>
      <c r="AC55" s="2">
        <v>2540</v>
      </c>
      <c r="AD55" s="2"/>
      <c r="AE55" s="2">
        <f t="shared" si="2"/>
        <v>0</v>
      </c>
      <c r="AF55" s="2"/>
      <c r="AG55" s="10">
        <f aca="true" t="shared" si="3" ref="AG55:AG60">SUM(B55:AE55)</f>
        <v>98590</v>
      </c>
      <c r="AH55" s="10" t="s">
        <v>5</v>
      </c>
    </row>
    <row r="56" spans="1:34" ht="12.75">
      <c r="A56" s="10" t="s">
        <v>6</v>
      </c>
      <c r="B56" s="2">
        <f>SUM(B13:B14,B17:B18,B20:B20,B27:B29,B31:B33,B35:B35,B37:B37,B39:B39,B44:B44,B9:B9)</f>
        <v>570</v>
      </c>
      <c r="C56" s="2">
        <f>SUM(C13:C14,C17:C18,C20:C20,C27:C29,C31:C33,C35:C35,C37:C37,C39:C39,C44:C44,C9:C9)</f>
        <v>1010</v>
      </c>
      <c r="D56" s="2">
        <f>SUM(D13:D14,D17:D18,D20:D20,D27:D29,D31:D33,D35:D35,D37:D37,D39:D39,D44:D44,D9:D9)</f>
        <v>1840</v>
      </c>
      <c r="E56" s="2">
        <f>SUM(E13:E14,E17:E18,E20:E20,E27:E29,E31:E33,E35:E35,E37:E37,E39:E39,E44:E44,E9:E9)</f>
        <v>8850</v>
      </c>
      <c r="F56" s="2">
        <f aca="true" t="shared" si="4" ref="F56:AE56">SUM(F13:F14,F17:F18,F20:F20,F27:F29,F31:F33,F35:F35,F37:F37,F39:F39,F44:F44,F9:F9)</f>
        <v>570</v>
      </c>
      <c r="G56" s="2">
        <f t="shared" si="4"/>
        <v>2010</v>
      </c>
      <c r="H56" s="2">
        <f t="shared" si="4"/>
        <v>1140</v>
      </c>
      <c r="I56" s="2">
        <f t="shared" si="4"/>
        <v>9240</v>
      </c>
      <c r="J56" s="2">
        <f t="shared" si="4"/>
        <v>1790</v>
      </c>
      <c r="K56" s="2">
        <f t="shared" si="4"/>
        <v>2100</v>
      </c>
      <c r="L56" s="2">
        <f t="shared" si="4"/>
        <v>27930</v>
      </c>
      <c r="M56" s="2">
        <v>0</v>
      </c>
      <c r="N56" s="2">
        <v>0</v>
      </c>
      <c r="O56" s="2">
        <f>SUM(O13:O14,O17:O18,O20:O20,O27:O29,O31:O33,N35:N35,O37:O37,O39:O39,O44:O44,O9:O9)</f>
        <v>1700</v>
      </c>
      <c r="P56" s="2">
        <f t="shared" si="4"/>
        <v>300</v>
      </c>
      <c r="Q56" s="2">
        <f t="shared" si="4"/>
        <v>22990</v>
      </c>
      <c r="R56" s="2">
        <f t="shared" si="4"/>
        <v>1910</v>
      </c>
      <c r="S56" s="2">
        <f t="shared" si="4"/>
        <v>9270</v>
      </c>
      <c r="T56" s="2">
        <f t="shared" si="4"/>
        <v>3660</v>
      </c>
      <c r="U56" s="2">
        <f t="shared" si="4"/>
        <v>0</v>
      </c>
      <c r="V56" s="2">
        <f t="shared" si="4"/>
        <v>0</v>
      </c>
      <c r="W56" s="2">
        <f t="shared" si="4"/>
        <v>0</v>
      </c>
      <c r="X56" s="2">
        <f>SUM(X13:X14,X17:X18,X20:X20,X27:X29,X31:X33,X35:X35,X37:X37,X39:X39,X44:X44,X9:X9)</f>
        <v>15230</v>
      </c>
      <c r="Y56" s="2">
        <f>SUM(Y13:Y14,Y17:Y18,Y20:Y20,Y27:Y29,Y31:Y33,Y35:Y35,Y37:Y37,Y39:Y39,Y44:Y44,Y9:Y9)</f>
        <v>6210</v>
      </c>
      <c r="Z56" s="2">
        <f t="shared" si="4"/>
        <v>7035</v>
      </c>
      <c r="AA56" s="2">
        <f t="shared" si="4"/>
        <v>10470</v>
      </c>
      <c r="AB56" s="2">
        <f t="shared" si="4"/>
        <v>3740</v>
      </c>
      <c r="AC56" s="2">
        <v>4600</v>
      </c>
      <c r="AD56" s="2"/>
      <c r="AE56" s="2">
        <f t="shared" si="4"/>
        <v>0</v>
      </c>
      <c r="AF56" s="2"/>
      <c r="AG56" s="10">
        <f t="shared" si="3"/>
        <v>144165</v>
      </c>
      <c r="AH56" s="10" t="s">
        <v>6</v>
      </c>
    </row>
    <row r="57" spans="1:34" ht="12.75">
      <c r="A57" s="10" t="s">
        <v>7</v>
      </c>
      <c r="B57" s="2">
        <f>SUM(B40:B41,B36:B36,B34:B34,B15:B16,B11:B11,B6:B6)</f>
        <v>2610</v>
      </c>
      <c r="C57" s="2">
        <f>SUM(C40:C41,C36:C36,C34:C34,C15:C16,C11:C11,C6:C6)</f>
        <v>1050</v>
      </c>
      <c r="D57" s="2">
        <f>SUM(D40:D41,D36:D36,D34:D34,D15:D16,D11:D11,D6:D6)</f>
        <v>600</v>
      </c>
      <c r="E57" s="2">
        <f aca="true" t="shared" si="5" ref="E57:AE57">SUM(E40:E41,E36:E36,E34:E34,E15:E16,E11:E11,E6:E6)</f>
        <v>300</v>
      </c>
      <c r="F57" s="2">
        <f t="shared" si="5"/>
        <v>1710</v>
      </c>
      <c r="G57" s="2">
        <f t="shared" si="5"/>
        <v>1140</v>
      </c>
      <c r="H57" s="2">
        <f t="shared" si="5"/>
        <v>500</v>
      </c>
      <c r="I57" s="2">
        <f t="shared" si="5"/>
        <v>6600</v>
      </c>
      <c r="J57" s="2">
        <f t="shared" si="5"/>
        <v>0</v>
      </c>
      <c r="K57" s="2">
        <f t="shared" si="5"/>
        <v>0</v>
      </c>
      <c r="L57" s="2">
        <f t="shared" si="5"/>
        <v>8750</v>
      </c>
      <c r="M57" s="2">
        <f t="shared" si="5"/>
        <v>0</v>
      </c>
      <c r="N57" s="2">
        <f t="shared" si="5"/>
        <v>0</v>
      </c>
      <c r="O57" s="2">
        <f t="shared" si="5"/>
        <v>900</v>
      </c>
      <c r="P57" s="2">
        <f t="shared" si="5"/>
        <v>0</v>
      </c>
      <c r="Q57" s="2">
        <f t="shared" si="5"/>
        <v>0</v>
      </c>
      <c r="R57" s="2">
        <f t="shared" si="5"/>
        <v>1000</v>
      </c>
      <c r="S57" s="2">
        <f t="shared" si="5"/>
        <v>0</v>
      </c>
      <c r="T57" s="2">
        <f t="shared" si="5"/>
        <v>0</v>
      </c>
      <c r="U57" s="2">
        <f t="shared" si="5"/>
        <v>5082</v>
      </c>
      <c r="V57" s="2">
        <f t="shared" si="5"/>
        <v>0</v>
      </c>
      <c r="W57" s="2">
        <f t="shared" si="5"/>
        <v>500</v>
      </c>
      <c r="X57" s="2">
        <f t="shared" si="5"/>
        <v>1000</v>
      </c>
      <c r="Y57" s="2">
        <f>SUM(Y40:Y41,Y36:Y36,Y34:Y34,Y15:Y16,Y11:Y11,Y6:Y6)</f>
        <v>500</v>
      </c>
      <c r="Z57" s="2">
        <f t="shared" si="5"/>
        <v>500</v>
      </c>
      <c r="AA57" s="2">
        <f t="shared" si="5"/>
        <v>9000</v>
      </c>
      <c r="AB57" s="2">
        <f t="shared" si="5"/>
        <v>0</v>
      </c>
      <c r="AC57" s="2">
        <f t="shared" si="5"/>
        <v>0</v>
      </c>
      <c r="AD57" s="2"/>
      <c r="AE57" s="2">
        <f t="shared" si="5"/>
        <v>0</v>
      </c>
      <c r="AF57" s="2"/>
      <c r="AG57" s="10">
        <f t="shared" si="3"/>
        <v>41742</v>
      </c>
      <c r="AH57" s="10" t="s">
        <v>7</v>
      </c>
    </row>
    <row r="58" spans="1:34" ht="12.75">
      <c r="A58" s="10" t="s">
        <v>8</v>
      </c>
      <c r="B58" s="2">
        <f aca="true" t="shared" si="6" ref="B58:G58">SUM(B12:B12,B10:B10,B7:B8,B4:B5)</f>
        <v>6120</v>
      </c>
      <c r="C58" s="2">
        <f t="shared" si="6"/>
        <v>1840</v>
      </c>
      <c r="D58" s="2">
        <f t="shared" si="6"/>
        <v>6740</v>
      </c>
      <c r="E58" s="2">
        <f t="shared" si="6"/>
        <v>5100</v>
      </c>
      <c r="F58" s="2">
        <f t="shared" si="6"/>
        <v>3680</v>
      </c>
      <c r="G58" s="2">
        <f t="shared" si="6"/>
        <v>1840</v>
      </c>
      <c r="H58" s="2">
        <f aca="true" t="shared" si="7" ref="H58:AE58">SUM(H12:H12,H10:H10,H7:H8,H4:H5)</f>
        <v>3680</v>
      </c>
      <c r="I58" s="2">
        <f t="shared" si="7"/>
        <v>2450</v>
      </c>
      <c r="J58" s="2">
        <f t="shared" si="7"/>
        <v>7040</v>
      </c>
      <c r="K58" s="2">
        <f t="shared" si="7"/>
        <v>3060</v>
      </c>
      <c r="L58" s="2">
        <f t="shared" si="7"/>
        <v>8260</v>
      </c>
      <c r="M58" s="2">
        <f t="shared" si="7"/>
        <v>1200</v>
      </c>
      <c r="N58" s="2">
        <f t="shared" si="7"/>
        <v>0</v>
      </c>
      <c r="O58" s="2">
        <f t="shared" si="7"/>
        <v>3040</v>
      </c>
      <c r="P58" s="2">
        <f t="shared" si="7"/>
        <v>0</v>
      </c>
      <c r="Q58" s="2">
        <f t="shared" si="7"/>
        <v>14720</v>
      </c>
      <c r="R58" s="2">
        <f t="shared" si="7"/>
        <v>4280</v>
      </c>
      <c r="S58" s="2">
        <f t="shared" si="7"/>
        <v>5520</v>
      </c>
      <c r="T58" s="2">
        <f t="shared" si="7"/>
        <v>0</v>
      </c>
      <c r="U58" s="2">
        <f t="shared" si="7"/>
        <v>0</v>
      </c>
      <c r="V58" s="2">
        <f t="shared" si="7"/>
        <v>0</v>
      </c>
      <c r="W58" s="2">
        <f t="shared" si="7"/>
        <v>0</v>
      </c>
      <c r="X58" s="2">
        <f t="shared" si="7"/>
        <v>10400</v>
      </c>
      <c r="Y58" s="2">
        <f t="shared" si="7"/>
        <v>0</v>
      </c>
      <c r="Z58" s="2">
        <f t="shared" si="7"/>
        <v>3060</v>
      </c>
      <c r="AA58" s="2">
        <f t="shared" si="7"/>
        <v>9180</v>
      </c>
      <c r="AB58" s="2">
        <f t="shared" si="7"/>
        <v>2600</v>
      </c>
      <c r="AC58" s="2">
        <v>1220</v>
      </c>
      <c r="AD58" s="2">
        <v>1840</v>
      </c>
      <c r="AE58" s="2">
        <f t="shared" si="7"/>
        <v>0</v>
      </c>
      <c r="AF58" s="2"/>
      <c r="AG58" s="10">
        <f>SUM(B58:AE58)</f>
        <v>106870</v>
      </c>
      <c r="AH58" s="10" t="s">
        <v>8</v>
      </c>
    </row>
    <row r="59" spans="1:34" ht="12.75">
      <c r="A59" s="10" t="s">
        <v>9</v>
      </c>
      <c r="B59" s="2">
        <f aca="true" t="shared" si="8" ref="B59:G59">B3+B19</f>
        <v>0</v>
      </c>
      <c r="C59" s="2">
        <f t="shared" si="8"/>
        <v>0</v>
      </c>
      <c r="D59" s="2">
        <f t="shared" si="8"/>
        <v>6080</v>
      </c>
      <c r="E59" s="2">
        <f t="shared" si="8"/>
        <v>0</v>
      </c>
      <c r="F59" s="2">
        <f t="shared" si="8"/>
        <v>0</v>
      </c>
      <c r="G59" s="2">
        <f t="shared" si="8"/>
        <v>0</v>
      </c>
      <c r="H59" s="2">
        <f aca="true" t="shared" si="9" ref="H59:AE59">H3+H19</f>
        <v>6080</v>
      </c>
      <c r="I59" s="2">
        <f t="shared" si="9"/>
        <v>1800</v>
      </c>
      <c r="J59" s="2">
        <f t="shared" si="9"/>
        <v>750</v>
      </c>
      <c r="K59" s="2">
        <f t="shared" si="9"/>
        <v>0</v>
      </c>
      <c r="L59" s="2">
        <f t="shared" si="9"/>
        <v>0</v>
      </c>
      <c r="M59" s="2">
        <f t="shared" si="9"/>
        <v>0</v>
      </c>
      <c r="N59" s="2">
        <f t="shared" si="9"/>
        <v>0</v>
      </c>
      <c r="O59" s="2">
        <f t="shared" si="9"/>
        <v>600</v>
      </c>
      <c r="P59" s="2">
        <f t="shared" si="9"/>
        <v>0</v>
      </c>
      <c r="Q59" s="2">
        <f t="shared" si="9"/>
        <v>3040</v>
      </c>
      <c r="R59" s="2">
        <f t="shared" si="9"/>
        <v>0</v>
      </c>
      <c r="S59" s="2">
        <f t="shared" si="9"/>
        <v>6080</v>
      </c>
      <c r="T59" s="2">
        <f t="shared" si="9"/>
        <v>0</v>
      </c>
      <c r="U59" s="2">
        <f t="shared" si="9"/>
        <v>0</v>
      </c>
      <c r="V59" s="2">
        <f t="shared" si="9"/>
        <v>0</v>
      </c>
      <c r="W59" s="2">
        <f t="shared" si="9"/>
        <v>0</v>
      </c>
      <c r="X59" s="2">
        <f t="shared" si="9"/>
        <v>3040</v>
      </c>
      <c r="Y59" s="2">
        <f t="shared" si="9"/>
        <v>3040</v>
      </c>
      <c r="Z59" s="2">
        <f t="shared" si="9"/>
        <v>3040</v>
      </c>
      <c r="AA59" s="2">
        <f t="shared" si="9"/>
        <v>6080</v>
      </c>
      <c r="AB59" s="2">
        <f t="shared" si="9"/>
        <v>0</v>
      </c>
      <c r="AC59" s="2">
        <f t="shared" si="9"/>
        <v>1520</v>
      </c>
      <c r="AD59" s="2"/>
      <c r="AE59" s="2">
        <f t="shared" si="9"/>
        <v>0</v>
      </c>
      <c r="AF59" s="2"/>
      <c r="AG59" s="10">
        <f>SUM(B59:AE59)</f>
        <v>41150</v>
      </c>
      <c r="AH59" s="10" t="s">
        <v>9</v>
      </c>
    </row>
    <row r="60" spans="1:34" ht="12.75">
      <c r="A60" s="10" t="s">
        <v>10</v>
      </c>
      <c r="B60" s="12">
        <f aca="true" t="shared" si="10" ref="B60:K60">SUM(B55:B59)</f>
        <v>11540</v>
      </c>
      <c r="C60" s="12">
        <f t="shared" si="10"/>
        <v>4700</v>
      </c>
      <c r="D60" s="12">
        <f t="shared" si="10"/>
        <v>16830</v>
      </c>
      <c r="E60" s="17">
        <f t="shared" si="10"/>
        <v>30720</v>
      </c>
      <c r="F60" s="12">
        <f t="shared" si="10"/>
        <v>8100</v>
      </c>
      <c r="G60" s="12">
        <f t="shared" si="10"/>
        <v>14490</v>
      </c>
      <c r="H60" s="12">
        <f t="shared" si="10"/>
        <v>11400</v>
      </c>
      <c r="I60" s="12">
        <f t="shared" si="10"/>
        <v>24660</v>
      </c>
      <c r="J60" s="12">
        <f t="shared" si="10"/>
        <v>10330</v>
      </c>
      <c r="K60" s="12">
        <f t="shared" si="10"/>
        <v>5160</v>
      </c>
      <c r="L60" s="12">
        <f aca="true" t="shared" si="11" ref="L60:AE60">SUM(L55:L59)</f>
        <v>54210</v>
      </c>
      <c r="M60" s="12">
        <f>SUM(M55:M59)</f>
        <v>1200</v>
      </c>
      <c r="N60" s="12">
        <f>SUM(N55:N59)</f>
        <v>0</v>
      </c>
      <c r="O60" s="12">
        <f t="shared" si="11"/>
        <v>6540</v>
      </c>
      <c r="P60" s="12">
        <f t="shared" si="11"/>
        <v>300</v>
      </c>
      <c r="Q60" s="12">
        <f t="shared" si="11"/>
        <v>42120</v>
      </c>
      <c r="R60" s="12">
        <f t="shared" si="11"/>
        <v>17160</v>
      </c>
      <c r="S60" s="12">
        <f t="shared" si="11"/>
        <v>25150</v>
      </c>
      <c r="T60" s="12">
        <f t="shared" si="11"/>
        <v>6640</v>
      </c>
      <c r="U60" s="12">
        <f t="shared" si="11"/>
        <v>7122</v>
      </c>
      <c r="V60" s="12">
        <f t="shared" si="11"/>
        <v>5920</v>
      </c>
      <c r="W60" s="12">
        <f t="shared" si="11"/>
        <v>2040</v>
      </c>
      <c r="X60" s="12">
        <f t="shared" si="11"/>
        <v>37370</v>
      </c>
      <c r="Y60" s="12">
        <f t="shared" si="11"/>
        <v>14470</v>
      </c>
      <c r="Z60" s="12">
        <f t="shared" si="11"/>
        <v>15675</v>
      </c>
      <c r="AA60" s="12">
        <f t="shared" si="11"/>
        <v>38570</v>
      </c>
      <c r="AB60" s="12">
        <f t="shared" si="11"/>
        <v>8380</v>
      </c>
      <c r="AC60" s="12">
        <f t="shared" si="11"/>
        <v>9880</v>
      </c>
      <c r="AD60" s="12"/>
      <c r="AE60" s="12">
        <f t="shared" si="11"/>
        <v>0</v>
      </c>
      <c r="AF60" s="12"/>
      <c r="AG60" s="20">
        <f t="shared" si="3"/>
        <v>430677</v>
      </c>
      <c r="AH60" s="10" t="s">
        <v>10</v>
      </c>
    </row>
    <row r="61" spans="1:34" ht="12.75">
      <c r="A61" s="40" t="s">
        <v>53</v>
      </c>
      <c r="B61" s="41">
        <v>17.8</v>
      </c>
      <c r="C61" s="41">
        <v>13.3</v>
      </c>
      <c r="D61" s="41">
        <v>24.4</v>
      </c>
      <c r="E61" s="42">
        <v>33.3</v>
      </c>
      <c r="F61" s="41">
        <v>17.7</v>
      </c>
      <c r="G61" s="41">
        <v>24.4</v>
      </c>
      <c r="H61" s="41">
        <v>13.3</v>
      </c>
      <c r="I61" s="41">
        <v>48.9</v>
      </c>
      <c r="J61" s="41">
        <v>24.4</v>
      </c>
      <c r="K61" s="41">
        <v>8.9</v>
      </c>
      <c r="L61" s="43">
        <v>62.2</v>
      </c>
      <c r="M61" s="41">
        <v>6.7</v>
      </c>
      <c r="N61" s="41">
        <v>0</v>
      </c>
      <c r="O61" s="41">
        <v>20</v>
      </c>
      <c r="P61" s="41"/>
      <c r="Q61" s="41"/>
      <c r="R61" s="41"/>
      <c r="S61" s="41"/>
      <c r="T61" s="41"/>
      <c r="U61" s="41"/>
      <c r="V61" s="41"/>
      <c r="W61" s="41" t="e">
        <f>DCOUNTA(W3:W48,W:W,W3:W48)</f>
        <v>#VALUE!</v>
      </c>
      <c r="X61" s="41"/>
      <c r="Y61" s="41"/>
      <c r="Z61" s="41"/>
      <c r="AA61" s="41"/>
      <c r="AB61" s="41">
        <f>COUNTA(AB3:AB48)</f>
        <v>10</v>
      </c>
      <c r="AC61" s="41"/>
      <c r="AD61" s="41"/>
      <c r="AE61" s="41"/>
      <c r="AF61" s="41"/>
      <c r="AG61" s="45"/>
      <c r="AH61" s="44"/>
    </row>
    <row r="62" spans="1:34" ht="12.75">
      <c r="A62" s="46" t="s">
        <v>54</v>
      </c>
      <c r="B62" s="47"/>
      <c r="C62" s="47"/>
      <c r="D62" s="47"/>
      <c r="E62" s="48"/>
      <c r="F62" s="47"/>
      <c r="G62" s="47"/>
      <c r="H62" s="47"/>
      <c r="I62" s="47"/>
      <c r="J62" s="47"/>
      <c r="K62" s="47"/>
      <c r="L62" s="49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50"/>
      <c r="AF62" s="50"/>
      <c r="AG62" s="47"/>
      <c r="AH62" s="47"/>
    </row>
    <row r="63" spans="31:32" ht="12.75">
      <c r="AE63" s="8"/>
      <c r="AF63" s="8"/>
    </row>
    <row r="64" spans="1:33" ht="12.75">
      <c r="A64" s="24" t="s">
        <v>40</v>
      </c>
      <c r="B64" s="2">
        <f>SUM(B21:B26)</f>
        <v>0</v>
      </c>
      <c r="C64" s="2">
        <f aca="true" t="shared" si="12" ref="C64:AE64">SUM(C21:C26)</f>
        <v>0</v>
      </c>
      <c r="D64" s="2">
        <f t="shared" si="12"/>
        <v>0</v>
      </c>
      <c r="E64" s="2">
        <f t="shared" si="12"/>
        <v>0</v>
      </c>
      <c r="F64" s="2">
        <f t="shared" si="12"/>
        <v>0</v>
      </c>
      <c r="G64" s="2">
        <f t="shared" si="12"/>
        <v>0</v>
      </c>
      <c r="H64" s="2">
        <f t="shared" si="12"/>
        <v>0</v>
      </c>
      <c r="I64" s="2">
        <f t="shared" si="12"/>
        <v>0</v>
      </c>
      <c r="J64" s="2">
        <f t="shared" si="12"/>
        <v>0</v>
      </c>
      <c r="K64" s="2">
        <f t="shared" si="12"/>
        <v>0</v>
      </c>
      <c r="L64" s="2">
        <f t="shared" si="12"/>
        <v>0</v>
      </c>
      <c r="M64" s="2">
        <v>0</v>
      </c>
      <c r="N64" s="2">
        <f t="shared" si="12"/>
        <v>0</v>
      </c>
      <c r="O64" s="2">
        <f t="shared" si="12"/>
        <v>300</v>
      </c>
      <c r="P64" s="2">
        <f t="shared" si="12"/>
        <v>0</v>
      </c>
      <c r="Q64" s="2">
        <f t="shared" si="12"/>
        <v>0</v>
      </c>
      <c r="R64" s="2">
        <f t="shared" si="12"/>
        <v>0</v>
      </c>
      <c r="S64" s="2">
        <f t="shared" si="12"/>
        <v>0</v>
      </c>
      <c r="T64" s="2">
        <f t="shared" si="12"/>
        <v>1840</v>
      </c>
      <c r="U64" s="2">
        <f t="shared" si="12"/>
        <v>0</v>
      </c>
      <c r="V64" s="2">
        <f>SUM(V21:V26)</f>
        <v>0</v>
      </c>
      <c r="W64" s="2">
        <f>SUM(W21:W26)</f>
        <v>0</v>
      </c>
      <c r="X64" s="2">
        <f>SUM(X21:X24)</f>
        <v>0</v>
      </c>
      <c r="Y64" s="2">
        <f>SUM(Y21:Y26)</f>
        <v>0</v>
      </c>
      <c r="Z64" s="2">
        <f t="shared" si="12"/>
        <v>0</v>
      </c>
      <c r="AA64" s="2">
        <f t="shared" si="12"/>
        <v>0</v>
      </c>
      <c r="AB64" s="2">
        <f t="shared" si="12"/>
        <v>0</v>
      </c>
      <c r="AC64" s="2">
        <f t="shared" si="12"/>
        <v>0</v>
      </c>
      <c r="AD64" s="2"/>
      <c r="AE64" s="2">
        <f t="shared" si="12"/>
        <v>0</v>
      </c>
      <c r="AF64" s="2"/>
      <c r="AG64" s="10">
        <f>SUM(B64:AE64)</f>
        <v>2140</v>
      </c>
    </row>
    <row r="65" spans="1:33" ht="12.75">
      <c r="A65" s="24" t="s">
        <v>41</v>
      </c>
      <c r="B65" s="2">
        <f aca="true" t="shared" si="13" ref="B65:I65">SUM(B45:B48,B43,B42,B30)</f>
        <v>2240</v>
      </c>
      <c r="C65" s="2">
        <f t="shared" si="13"/>
        <v>800</v>
      </c>
      <c r="D65" s="2">
        <f t="shared" si="13"/>
        <v>1570</v>
      </c>
      <c r="E65" s="2">
        <f t="shared" si="13"/>
        <v>16470</v>
      </c>
      <c r="F65" s="2">
        <f t="shared" si="13"/>
        <v>2140</v>
      </c>
      <c r="G65" s="2">
        <f t="shared" si="13"/>
        <v>9500</v>
      </c>
      <c r="H65" s="2">
        <f t="shared" si="13"/>
        <v>0</v>
      </c>
      <c r="I65" s="2">
        <f t="shared" si="13"/>
        <v>4570</v>
      </c>
      <c r="J65" s="2">
        <f>SUM(J45:J48,J43,K42,J30)</f>
        <v>500</v>
      </c>
      <c r="K65" s="2">
        <f aca="true" t="shared" si="14" ref="K65:AB65">SUM(K45:K48,K43,L42,K30)</f>
        <v>1500</v>
      </c>
      <c r="L65" s="2">
        <f t="shared" si="14"/>
        <v>7770</v>
      </c>
      <c r="M65" s="2">
        <v>0</v>
      </c>
      <c r="N65" s="2">
        <f t="shared" si="14"/>
        <v>0</v>
      </c>
      <c r="O65" s="2">
        <f t="shared" si="14"/>
        <v>0</v>
      </c>
      <c r="P65" s="2">
        <f t="shared" si="14"/>
        <v>0</v>
      </c>
      <c r="Q65" s="2">
        <f t="shared" si="14"/>
        <v>2140</v>
      </c>
      <c r="R65" s="2">
        <f t="shared" si="14"/>
        <v>11540</v>
      </c>
      <c r="S65" s="2">
        <f t="shared" si="14"/>
        <v>1940</v>
      </c>
      <c r="T65" s="2">
        <f t="shared" si="14"/>
        <v>1640</v>
      </c>
      <c r="U65" s="2">
        <f>SUM(U45:U48,U43,V42,U30)</f>
        <v>3010</v>
      </c>
      <c r="V65" s="2">
        <f>SUM(V45:V48,V43,W42,V30)</f>
        <v>5220</v>
      </c>
      <c r="W65" s="2">
        <f>SUM(W45:W48,W43,X42,W30)</f>
        <v>770</v>
      </c>
      <c r="X65" s="2" t="e">
        <f>SUM(X45:X48,X43,#REF!,#REF!)</f>
        <v>#REF!</v>
      </c>
      <c r="Y65" s="2">
        <f>SUM(Y45:Y48,Y43,Z42,Y30)</f>
        <v>4450</v>
      </c>
      <c r="Z65" s="2">
        <f t="shared" si="14"/>
        <v>1540</v>
      </c>
      <c r="AA65" s="2">
        <f t="shared" si="14"/>
        <v>4610</v>
      </c>
      <c r="AB65" s="2">
        <f t="shared" si="14"/>
        <v>2040</v>
      </c>
      <c r="AC65" s="2">
        <f>SUM(AC45:AC48,AC43,AE42,AC30)</f>
        <v>2870</v>
      </c>
      <c r="AD65" s="2"/>
      <c r="AE65" s="2">
        <v>0</v>
      </c>
      <c r="AF65" s="2"/>
      <c r="AG65" s="10" t="e">
        <f>SUM(B65:AE65)</f>
        <v>#REF!</v>
      </c>
    </row>
    <row r="66" spans="1:33" ht="12.75">
      <c r="A66" s="24" t="s">
        <v>42</v>
      </c>
      <c r="B66" s="1">
        <f>SUM(B20,B17:B18,B13:B14:B14,B9)</f>
        <v>0</v>
      </c>
      <c r="C66" s="1">
        <f>SUM(C20,C17:C18,C13:C14:C14,C9)</f>
        <v>0</v>
      </c>
      <c r="D66" s="1">
        <f>SUM(D20,D17:D18,D13:D14:D14,D9)</f>
        <v>1840</v>
      </c>
      <c r="E66" s="1">
        <f>SUM(E20,E17:E18,E13:E14:E14,E9)</f>
        <v>6240</v>
      </c>
      <c r="F66" s="1">
        <f>SUM(F20,F17:F18,F13:F14:F14,F9)</f>
        <v>0</v>
      </c>
      <c r="G66" s="1">
        <f>SUM(G20,G17:G18,G13:G14:G14,G9)</f>
        <v>0</v>
      </c>
      <c r="H66" s="1">
        <f>SUM(H20,H17:H18,H13:H14:H14,H9)</f>
        <v>0</v>
      </c>
      <c r="I66" s="1">
        <f>SUM(I20,I17:I18,I13:I14:I14,I9)</f>
        <v>0</v>
      </c>
      <c r="J66" s="1">
        <f>SUM(J20,J17:J18,J13:J14:J14,J9)</f>
        <v>1020</v>
      </c>
      <c r="K66" s="1">
        <f>SUM(K20,K17:K18,K13:K14:K14,K9)</f>
        <v>0</v>
      </c>
      <c r="L66" s="1">
        <f>SUM(L20,L17:L18,L13:L14:L14,L9)</f>
        <v>7400</v>
      </c>
      <c r="M66" s="1">
        <f>SUM(M20,M17:M18,M13:M14:M14,M9)</f>
        <v>1200</v>
      </c>
      <c r="N66" s="1">
        <f>SUM(N20,N17:N18,N13:N14:N14,N9)</f>
        <v>0</v>
      </c>
      <c r="O66" s="1">
        <f>SUM(O20,O17:O18,O13:O14:O14,O9)</f>
        <v>900</v>
      </c>
      <c r="P66" s="1">
        <f>SUM(P20,P17:P18,P13:P14:P14,P9)</f>
        <v>0</v>
      </c>
      <c r="Q66" s="1">
        <f>SUM(Q20,Q17:Q18,Q13:Q14:Q14,Q9)</f>
        <v>17740</v>
      </c>
      <c r="R66" s="1">
        <f>SUM(R20,R17:R18,R13:R14:R14,R9)</f>
        <v>0</v>
      </c>
      <c r="S66" s="1">
        <f>SUM(S20,S17:S18,S13:S14:S14,S9)</f>
        <v>5960</v>
      </c>
      <c r="T66" s="1">
        <f>SUM(T20,T17:T18,T13:T14:T14,T9)</f>
        <v>3660</v>
      </c>
      <c r="U66" s="1">
        <f>SUM(U20,U17:U18,U13:U14:U14,U9)</f>
        <v>0</v>
      </c>
      <c r="V66" s="1">
        <f>SUM(V20,V17:V18,V13:V14:V14,V9)</f>
        <v>0</v>
      </c>
      <c r="W66" s="1">
        <f>SUM(W20,W17:W18,W13:W14:W14,W9)</f>
        <v>0</v>
      </c>
      <c r="X66" s="1">
        <f>SUM(X20,X17:X18,X13:X14:X14,X9)</f>
        <v>9200</v>
      </c>
      <c r="Y66" s="1">
        <f>SUM(Y20,Y17:Y18,Y13:Y14:Y14,Y9)</f>
        <v>1220</v>
      </c>
      <c r="Z66" s="1">
        <f>SUM(Z20,Z17:Z18,Z13:Z14:Z14,Z9)</f>
        <v>5510</v>
      </c>
      <c r="AA66" s="1">
        <f>SUM(AA20,AA17:AA18,AA13:AA14:AA14,AA9)</f>
        <v>1220</v>
      </c>
      <c r="AB66" s="1">
        <f>SUM(AB20,AB17:AB18,AB13:AB14:AB14,AB9)</f>
        <v>1840</v>
      </c>
      <c r="AC66" s="1">
        <f>SUM(AC20,AC17:AC18,AC13:AC14:AC14,AC9)</f>
        <v>1220</v>
      </c>
      <c r="AD66" s="1"/>
      <c r="AE66" s="1">
        <f>SUM(AE20,AE17:AE18,AE13:AE14:AE14,AE9)</f>
        <v>0</v>
      </c>
      <c r="AF66" s="1"/>
      <c r="AG66" s="10">
        <f>SUM(B66:AE66)</f>
        <v>66170</v>
      </c>
    </row>
    <row r="67" spans="1:33" ht="12.75">
      <c r="A67" s="24" t="s">
        <v>43</v>
      </c>
      <c r="B67" s="1">
        <f>SUM(B31:B33,B44,B39,B37,B35,B27:B29)</f>
        <v>570</v>
      </c>
      <c r="C67" s="1">
        <f aca="true" t="shared" si="15" ref="C67:AE67">SUM(C31:C33,C44,C39,C37,C35,C27:C29)</f>
        <v>1010</v>
      </c>
      <c r="D67" s="1">
        <f t="shared" si="15"/>
        <v>0</v>
      </c>
      <c r="E67" s="1">
        <f t="shared" si="15"/>
        <v>2610</v>
      </c>
      <c r="F67" s="1">
        <f t="shared" si="15"/>
        <v>570</v>
      </c>
      <c r="G67" s="1">
        <f t="shared" si="15"/>
        <v>2010</v>
      </c>
      <c r="H67" s="1">
        <f t="shared" si="15"/>
        <v>1140</v>
      </c>
      <c r="I67" s="1">
        <f t="shared" si="15"/>
        <v>9240</v>
      </c>
      <c r="J67" s="1">
        <f t="shared" si="15"/>
        <v>770</v>
      </c>
      <c r="K67" s="1">
        <f t="shared" si="15"/>
        <v>2100</v>
      </c>
      <c r="L67" s="1">
        <f t="shared" si="15"/>
        <v>20530</v>
      </c>
      <c r="M67" s="1">
        <v>0</v>
      </c>
      <c r="N67" s="1">
        <v>0</v>
      </c>
      <c r="O67" s="1">
        <f>SUM(O31:O33,O44,O39,O37,N35,O27:O29)</f>
        <v>800</v>
      </c>
      <c r="P67" s="1">
        <f t="shared" si="15"/>
        <v>300</v>
      </c>
      <c r="Q67" s="1">
        <f t="shared" si="15"/>
        <v>5250</v>
      </c>
      <c r="R67" s="1">
        <f t="shared" si="15"/>
        <v>1910</v>
      </c>
      <c r="S67" s="1">
        <f t="shared" si="15"/>
        <v>3310</v>
      </c>
      <c r="T67" s="1">
        <f t="shared" si="15"/>
        <v>0</v>
      </c>
      <c r="U67" s="1">
        <f t="shared" si="15"/>
        <v>0</v>
      </c>
      <c r="V67" s="1">
        <f>SUM(V31:V33,V44,V39,V37,V35,V27:V29)</f>
        <v>0</v>
      </c>
      <c r="W67" s="1">
        <f>SUM(W31:W33,W44,W39,W37,W35,W27:W29)</f>
        <v>0</v>
      </c>
      <c r="X67" s="1" t="e">
        <f>SUM(#REF!,X44,#REF!,#REF!,#REF!,#REF!)</f>
        <v>#REF!</v>
      </c>
      <c r="Y67" s="1">
        <f>SUM(Y31:Y33,Y44,Y39,Y37,Y35,Y27:Y29)</f>
        <v>4990</v>
      </c>
      <c r="Z67" s="1">
        <f t="shared" si="15"/>
        <v>1525</v>
      </c>
      <c r="AA67" s="1">
        <f t="shared" si="15"/>
        <v>9250</v>
      </c>
      <c r="AB67" s="1">
        <f t="shared" si="15"/>
        <v>1900</v>
      </c>
      <c r="AC67" s="1">
        <f t="shared" si="15"/>
        <v>3000</v>
      </c>
      <c r="AD67" s="1"/>
      <c r="AE67" s="1">
        <f t="shared" si="15"/>
        <v>0</v>
      </c>
      <c r="AF67" s="1"/>
      <c r="AG67" s="10" t="e">
        <f>SUM(B67:AE67)</f>
        <v>#REF!</v>
      </c>
    </row>
    <row r="68" spans="31:32" ht="12.75">
      <c r="AE68" s="8"/>
      <c r="AF68" s="8"/>
    </row>
    <row r="69" spans="31:32" ht="12.75">
      <c r="AE69" s="8"/>
      <c r="AF69" s="8"/>
    </row>
    <row r="70" spans="31:32" ht="12.75">
      <c r="AE70" s="8"/>
      <c r="AF70" s="8"/>
    </row>
    <row r="71" spans="31:32" ht="12.75">
      <c r="AE71" s="8"/>
      <c r="AF71" s="8"/>
    </row>
    <row r="72" spans="31:32" ht="12.75">
      <c r="AE72" s="8"/>
      <c r="AF72" s="8"/>
    </row>
    <row r="73" spans="31:32" ht="12.75">
      <c r="AE73" s="8"/>
      <c r="AF73" s="8"/>
    </row>
    <row r="74" spans="31:32" ht="12.75">
      <c r="AE74" s="8"/>
      <c r="AF74" s="8"/>
    </row>
    <row r="75" spans="31:32" ht="12.75">
      <c r="AE75" s="8"/>
      <c r="AF75" s="8"/>
    </row>
    <row r="76" spans="31:32" ht="12.75">
      <c r="AE76" s="8"/>
      <c r="AF76" s="8"/>
    </row>
    <row r="77" spans="31:32" ht="12.75">
      <c r="AE77" s="8"/>
      <c r="AF77" s="8"/>
    </row>
    <row r="78" spans="31:32" ht="12.75">
      <c r="AE78" s="8"/>
      <c r="AF78" s="8"/>
    </row>
    <row r="79" spans="31:32" ht="12.75">
      <c r="AE79" s="8"/>
      <c r="AF79" s="8"/>
    </row>
    <row r="80" spans="31:32" ht="12.75">
      <c r="AE80" s="8"/>
      <c r="AF80" s="8"/>
    </row>
    <row r="81" spans="31:32" ht="12.75">
      <c r="AE81" s="8"/>
      <c r="AF81" s="8"/>
    </row>
    <row r="82" spans="31:32" ht="12.75">
      <c r="AE82" s="8"/>
      <c r="AF82" s="8"/>
    </row>
    <row r="83" spans="31:32" ht="12.75">
      <c r="AE83" s="8"/>
      <c r="AF83" s="8"/>
    </row>
    <row r="84" spans="31:32" ht="12.75">
      <c r="AE84" s="8"/>
      <c r="AF84" s="8"/>
    </row>
    <row r="85" spans="31:32" ht="12.75">
      <c r="AE85" s="8"/>
      <c r="AF85" s="8"/>
    </row>
    <row r="86" spans="31:32" ht="12.75">
      <c r="AE86" s="8"/>
      <c r="AF86" s="8"/>
    </row>
    <row r="87" spans="31:32" ht="12.75">
      <c r="AE87" s="8"/>
      <c r="AF87" s="8"/>
    </row>
    <row r="88" spans="31:32" ht="12.75">
      <c r="AE88" s="8"/>
      <c r="AF88" s="8"/>
    </row>
    <row r="89" spans="31:32" ht="12.75">
      <c r="AE89" s="8"/>
      <c r="AF89" s="8"/>
    </row>
    <row r="90" spans="31:32" ht="12.75">
      <c r="AE90" s="8"/>
      <c r="AF90" s="8"/>
    </row>
    <row r="91" spans="31:32" ht="12.75">
      <c r="AE91" s="8"/>
      <c r="AF91" s="8"/>
    </row>
    <row r="92" spans="31:32" ht="12.75">
      <c r="AE92" s="8"/>
      <c r="AF92" s="8"/>
    </row>
    <row r="93" spans="31:32" ht="12.75">
      <c r="AE93" s="8"/>
      <c r="AF93" s="8"/>
    </row>
    <row r="94" spans="31:32" ht="12.75">
      <c r="AE94" s="8"/>
      <c r="AF94" s="8"/>
    </row>
    <row r="95" spans="31:32" ht="12.75">
      <c r="AE95" s="8"/>
      <c r="AF95" s="8"/>
    </row>
    <row r="96" spans="31:32" ht="12.75">
      <c r="AE96" s="8"/>
      <c r="AF96" s="8"/>
    </row>
    <row r="97" spans="31:32" ht="12.75">
      <c r="AE97" s="8"/>
      <c r="AF97" s="8"/>
    </row>
    <row r="98" spans="31:32" ht="12.75">
      <c r="AE98" s="8"/>
      <c r="AF98" s="8"/>
    </row>
    <row r="99" spans="31:32" ht="12.75">
      <c r="AE99" s="8"/>
      <c r="AF99" s="8"/>
    </row>
    <row r="100" spans="31:32" ht="12.75">
      <c r="AE100" s="8"/>
      <c r="AF100" s="8"/>
    </row>
    <row r="101" spans="31:32" ht="12.75">
      <c r="AE101" s="8"/>
      <c r="AF101" s="8"/>
    </row>
    <row r="102" spans="31:32" ht="12.75">
      <c r="AE102" s="8"/>
      <c r="AF102" s="8"/>
    </row>
    <row r="103" spans="31:32" ht="12.75">
      <c r="AE103" s="8"/>
      <c r="AF103" s="8"/>
    </row>
    <row r="104" spans="31:32" ht="12.75">
      <c r="AE104" s="8"/>
      <c r="AF104" s="8"/>
    </row>
    <row r="105" spans="31:32" ht="12.75">
      <c r="AE105" s="8"/>
      <c r="AF105" s="8"/>
    </row>
    <row r="106" spans="31:32" ht="12.75">
      <c r="AE106" s="8"/>
      <c r="AF106" s="8"/>
    </row>
    <row r="107" spans="31:32" ht="12.75">
      <c r="AE107" s="8"/>
      <c r="AF107" s="8"/>
    </row>
    <row r="108" spans="31:32" ht="12.75">
      <c r="AE108" s="8"/>
      <c r="AF108" s="8"/>
    </row>
    <row r="109" spans="31:32" ht="12.75">
      <c r="AE109" s="8"/>
      <c r="AF109" s="8"/>
    </row>
    <row r="110" spans="31:32" ht="12.75">
      <c r="AE110" s="8"/>
      <c r="AF110" s="8"/>
    </row>
    <row r="111" spans="31:32" ht="12.75">
      <c r="AE111" s="8"/>
      <c r="AF111" s="8"/>
    </row>
    <row r="112" spans="31:32" ht="12.75">
      <c r="AE112" s="8"/>
      <c r="AF112" s="8"/>
    </row>
    <row r="113" spans="31:32" ht="12.75">
      <c r="AE113" s="8"/>
      <c r="AF113" s="8"/>
    </row>
    <row r="114" spans="31:32" ht="12.75">
      <c r="AE114" s="8"/>
      <c r="AF114" s="8"/>
    </row>
    <row r="115" spans="31:32" ht="12.75">
      <c r="AE115" s="8"/>
      <c r="AF115" s="8"/>
    </row>
    <row r="116" spans="31:32" ht="12.75">
      <c r="AE116" s="8"/>
      <c r="AF116" s="8"/>
    </row>
    <row r="117" spans="31:32" ht="12.75">
      <c r="AE117" s="8"/>
      <c r="AF117" s="8"/>
    </row>
    <row r="118" spans="31:32" ht="12.75">
      <c r="AE118" s="8"/>
      <c r="AF118" s="8"/>
    </row>
    <row r="119" spans="31:32" ht="12.75">
      <c r="AE119" s="8"/>
      <c r="AF119" s="8"/>
    </row>
    <row r="120" spans="31:32" ht="12.75">
      <c r="AE120" s="8"/>
      <c r="AF120" s="8"/>
    </row>
    <row r="121" spans="31:32" ht="12.75">
      <c r="AE121" s="8"/>
      <c r="AF121" s="8"/>
    </row>
    <row r="122" spans="31:32" ht="12.75">
      <c r="AE122" s="8"/>
      <c r="AF122" s="8"/>
    </row>
    <row r="123" spans="31:32" ht="12.75">
      <c r="AE123" s="8"/>
      <c r="AF123" s="8"/>
    </row>
    <row r="124" spans="31:32" ht="12.75">
      <c r="AE124" s="8"/>
      <c r="AF124" s="8"/>
    </row>
    <row r="125" spans="31:32" ht="12.75">
      <c r="AE125" s="8"/>
      <c r="AF125" s="8"/>
    </row>
    <row r="126" spans="31:32" ht="12.75">
      <c r="AE126" s="8"/>
      <c r="AF126" s="8"/>
    </row>
    <row r="127" spans="31:32" ht="12.75">
      <c r="AE127" s="8"/>
      <c r="AF127" s="8"/>
    </row>
    <row r="128" spans="31:32" ht="12.75">
      <c r="AE128" s="8"/>
      <c r="AF128" s="8"/>
    </row>
    <row r="129" spans="31:32" ht="12.75">
      <c r="AE129" s="8"/>
      <c r="AF129" s="8"/>
    </row>
    <row r="130" spans="31:32" ht="12.75">
      <c r="AE130" s="8"/>
      <c r="AF130" s="8"/>
    </row>
    <row r="131" spans="31:32" ht="12.75">
      <c r="AE131" s="8"/>
      <c r="AF131" s="8"/>
    </row>
    <row r="132" spans="31:32" ht="12.75">
      <c r="AE132" s="8"/>
      <c r="AF132" s="8"/>
    </row>
    <row r="133" spans="31:32" ht="12.75">
      <c r="AE133" s="8"/>
      <c r="AF133" s="8"/>
    </row>
    <row r="134" spans="31:32" ht="12.75">
      <c r="AE134" s="8"/>
      <c r="AF134" s="8"/>
    </row>
    <row r="135" spans="31:32" ht="12.75">
      <c r="AE135" s="8"/>
      <c r="AF135" s="8"/>
    </row>
    <row r="136" spans="31:32" ht="12.75">
      <c r="AE136" s="8"/>
      <c r="AF136" s="8"/>
    </row>
    <row r="137" spans="31:32" ht="12.75">
      <c r="AE137" s="8"/>
      <c r="AF137" s="8"/>
    </row>
    <row r="138" spans="31:32" ht="12.75">
      <c r="AE138" s="8"/>
      <c r="AF138" s="8"/>
    </row>
    <row r="139" spans="31:32" ht="12.75">
      <c r="AE139" s="8"/>
      <c r="AF139" s="8"/>
    </row>
    <row r="140" spans="31:32" ht="12.75">
      <c r="AE140" s="8"/>
      <c r="AF140" s="8"/>
    </row>
    <row r="141" spans="31:32" ht="12.75">
      <c r="AE141" s="8"/>
      <c r="AF141" s="8"/>
    </row>
    <row r="142" spans="31:32" ht="12.75">
      <c r="AE142" s="8"/>
      <c r="AF142" s="8"/>
    </row>
    <row r="143" spans="31:32" ht="12.75">
      <c r="AE143" s="8"/>
      <c r="AF143" s="8"/>
    </row>
    <row r="144" spans="31:32" ht="12.75">
      <c r="AE144" s="2"/>
      <c r="AF144" s="8"/>
    </row>
    <row r="145" spans="31:32" ht="12.75">
      <c r="AE145" s="3"/>
      <c r="AF145" s="3"/>
    </row>
  </sheetData>
  <mergeCells count="1">
    <mergeCell ref="A1:E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&lt;me/&gt;</cp:lastModifiedBy>
  <cp:lastPrinted>2011-05-23T06:16:39Z</cp:lastPrinted>
  <dcterms:created xsi:type="dcterms:W3CDTF">2009-11-12T03:55:40Z</dcterms:created>
  <dcterms:modified xsi:type="dcterms:W3CDTF">2011-05-29T17:50:32Z</dcterms:modified>
  <cp:category/>
  <cp:version/>
  <cp:contentType/>
  <cp:contentStatus/>
</cp:coreProperties>
</file>