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720" windowHeight="7320" tabRatio="309" activeTab="0"/>
  </bookViews>
  <sheets>
    <sheet name="Основной" sheetId="1" r:id="rId1"/>
  </sheets>
  <definedNames>
    <definedName name="_xlnm.Print_Area" localSheetId="0">'Основной'!$A$1:$AU$18</definedName>
  </definedNames>
  <calcPr fullCalcOnLoad="1" refMode="R1C1"/>
</workbook>
</file>

<file path=xl/sharedStrings.xml><?xml version="1.0" encoding="utf-8"?>
<sst xmlns="http://schemas.openxmlformats.org/spreadsheetml/2006/main" count="116" uniqueCount="47">
  <si>
    <t>№</t>
  </si>
  <si>
    <t>Таб. №</t>
  </si>
  <si>
    <t xml:space="preserve">Фамилия, Имя, Отчество </t>
  </si>
  <si>
    <t>Числа</t>
  </si>
  <si>
    <t>месяца</t>
  </si>
  <si>
    <t>В</t>
  </si>
  <si>
    <t>О</t>
  </si>
  <si>
    <t>Б</t>
  </si>
  <si>
    <t>У</t>
  </si>
  <si>
    <t>Итого рабочих часов</t>
  </si>
  <si>
    <t>Табельщик</t>
  </si>
  <si>
    <t>Всего</t>
  </si>
  <si>
    <t>Ночные</t>
  </si>
  <si>
    <t>Вечерние</t>
  </si>
  <si>
    <t>Праздничные</t>
  </si>
  <si>
    <t>Фактической работы</t>
  </si>
  <si>
    <t>В том ч.</t>
  </si>
  <si>
    <t>Отработ. час.</t>
  </si>
  <si>
    <t>К РАСЧЕТУ ЗАРПЛАТЫ</t>
  </si>
  <si>
    <t>СТАТИСТИКА</t>
  </si>
  <si>
    <t>Дни явок</t>
  </si>
  <si>
    <t>Дни неявок</t>
  </si>
  <si>
    <t>Очередной отпуск</t>
  </si>
  <si>
    <t>Болезнь</t>
  </si>
  <si>
    <t>Профессия, должность</t>
  </si>
  <si>
    <t>итог за 1-ю пол. месяца (час.)</t>
  </si>
  <si>
    <t>Плановый бюджет раб. времени</t>
  </si>
  <si>
    <t>Здоровцов П.В.</t>
  </si>
  <si>
    <t>Митченко К.Г.</t>
  </si>
  <si>
    <t>Кеско Д.А.</t>
  </si>
  <si>
    <t>Свириденко В.Н.</t>
  </si>
  <si>
    <t>Тутаев В.И.</t>
  </si>
  <si>
    <t>Подпись руководителя</t>
  </si>
  <si>
    <t>Вых. и праздн. дни</t>
  </si>
  <si>
    <t>Дорофеев А.Ф.</t>
  </si>
  <si>
    <t>Целитанс В.Б.</t>
  </si>
  <si>
    <t>Николышин И.И.</t>
  </si>
  <si>
    <t>А</t>
  </si>
  <si>
    <t>Праздники</t>
  </si>
  <si>
    <t>Иващенко А.И.</t>
  </si>
  <si>
    <t>Василек В.В.</t>
  </si>
  <si>
    <t>(самое интересное, что в оригинальном табеле (моём с которым работаю)</t>
  </si>
  <si>
    <t xml:space="preserve"> координаты отличаются от тех, которые я загрузил на сайт </t>
  </si>
  <si>
    <t xml:space="preserve">(даже не понимаю как так получилось)). Но суть вопроса в том, что возможно ли сделать формулы так, </t>
  </si>
  <si>
    <t xml:space="preserve">Спасибо огромное за формулы, но пришлось немного редактировать </t>
  </si>
  <si>
    <r>
      <t xml:space="preserve">чтобы в столбцах: </t>
    </r>
    <r>
      <rPr>
        <b/>
        <sz val="16"/>
        <rFont val="Times New Roman"/>
        <family val="1"/>
      </rPr>
      <t>ночные, вечерние, праздничные, отпуск(О), больничные(Б), учебный отпуск(У),</t>
    </r>
  </si>
  <si>
    <r>
      <t xml:space="preserve"> административный отпуск(А</t>
    </r>
    <r>
      <rPr>
        <sz val="16"/>
        <rFont val="Times New Roman"/>
        <family val="1"/>
      </rPr>
      <t xml:space="preserve">) вместо </t>
    </r>
    <r>
      <rPr>
        <b/>
        <sz val="16"/>
        <rFont val="Times New Roman"/>
        <family val="1"/>
      </rPr>
      <t>"0,00"</t>
    </r>
    <r>
      <rPr>
        <sz val="16"/>
        <rFont val="Times New Roman"/>
        <family val="1"/>
      </rPr>
      <t xml:space="preserve"> (или </t>
    </r>
    <r>
      <rPr>
        <b/>
        <sz val="16"/>
        <rFont val="Times New Roman"/>
        <family val="1"/>
      </rPr>
      <t>"0"</t>
    </r>
    <r>
      <rPr>
        <sz val="16"/>
        <rFont val="Times New Roman"/>
        <family val="1"/>
      </rPr>
      <t>) была просто пустая клетка?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</si>
</sst>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2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sz val="24"/>
      <name val="Times New Roman"/>
      <family val="1"/>
    </font>
    <font>
      <sz val="24"/>
      <name val="Arial Cyr"/>
      <family val="0"/>
    </font>
    <font>
      <sz val="7"/>
      <color indexed="5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color indexed="55"/>
      <name val="Times New Roman"/>
      <family val="1"/>
    </font>
    <font>
      <sz val="12"/>
      <name val="Arial Cyr"/>
      <family val="0"/>
    </font>
    <font>
      <sz val="12"/>
      <color indexed="55"/>
      <name val="Times New Roman"/>
      <family val="1"/>
    </font>
    <font>
      <sz val="9"/>
      <color indexed="10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 vertical="center" wrapText="1" shrinkToFit="1"/>
    </xf>
    <xf numFmtId="0" fontId="1" fillId="0" borderId="7" xfId="0" applyFont="1" applyBorder="1" applyAlignment="1">
      <alignment/>
    </xf>
    <xf numFmtId="0" fontId="2" fillId="0" borderId="5" xfId="0" applyFont="1" applyFill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2" fontId="1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1" fillId="0" borderId="14" xfId="0" applyNumberFormat="1" applyFont="1" applyBorder="1" applyAlignment="1">
      <alignment textRotation="90"/>
    </xf>
    <xf numFmtId="2" fontId="1" fillId="0" borderId="6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2" fontId="1" fillId="0" borderId="14" xfId="0" applyNumberFormat="1" applyFont="1" applyFill="1" applyBorder="1" applyAlignment="1">
      <alignment textRotation="90"/>
    </xf>
    <xf numFmtId="2" fontId="15" fillId="0" borderId="12" xfId="0" applyNumberFormat="1" applyFont="1" applyBorder="1" applyAlignment="1">
      <alignment horizontal="center"/>
    </xf>
    <xf numFmtId="2" fontId="14" fillId="0" borderId="14" xfId="0" applyNumberFormat="1" applyFont="1" applyBorder="1" applyAlignment="1">
      <alignment textRotation="90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17" fillId="0" borderId="12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2" fillId="2" borderId="5" xfId="0" applyFont="1" applyFill="1" applyBorder="1" applyAlignment="1">
      <alignment horizontal="center"/>
    </xf>
    <xf numFmtId="2" fontId="18" fillId="0" borderId="15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3" borderId="1" xfId="0" applyNumberFormat="1" applyFont="1" applyFill="1" applyBorder="1" applyAlignment="1">
      <alignment/>
    </xf>
    <xf numFmtId="2" fontId="3" fillId="3" borderId="16" xfId="0" applyNumberFormat="1" applyFont="1" applyFill="1" applyBorder="1" applyAlignment="1">
      <alignment/>
    </xf>
    <xf numFmtId="2" fontId="3" fillId="0" borderId="17" xfId="0" applyNumberFormat="1" applyFont="1" applyBorder="1" applyAlignment="1">
      <alignment/>
    </xf>
    <xf numFmtId="2" fontId="3" fillId="0" borderId="1" xfId="0" applyNumberFormat="1" applyFont="1" applyFill="1" applyBorder="1" applyAlignment="1">
      <alignment/>
    </xf>
    <xf numFmtId="2" fontId="3" fillId="0" borderId="5" xfId="0" applyNumberFormat="1" applyFont="1" applyBorder="1" applyAlignment="1">
      <alignment textRotation="90"/>
    </xf>
    <xf numFmtId="2" fontId="3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5" xfId="0" applyFont="1" applyBorder="1" applyAlignment="1">
      <alignment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Border="1" applyAlignment="1">
      <alignment wrapText="1"/>
    </xf>
    <xf numFmtId="0" fontId="3" fillId="0" borderId="0" xfId="0" applyFont="1" applyAlignment="1">
      <alignment wrapText="1"/>
    </xf>
    <xf numFmtId="0" fontId="1" fillId="0" borderId="19" xfId="0" applyFont="1" applyBorder="1" applyAlignment="1">
      <alignment horizontal="center"/>
    </xf>
    <xf numFmtId="2" fontId="21" fillId="0" borderId="20" xfId="0" applyNumberFormat="1" applyFont="1" applyFill="1" applyBorder="1" applyAlignment="1">
      <alignment horizontal="center" shrinkToFit="1"/>
    </xf>
    <xf numFmtId="2" fontId="21" fillId="0" borderId="20" xfId="0" applyNumberFormat="1" applyFont="1" applyBorder="1" applyAlignment="1">
      <alignment horizontal="center" shrinkToFit="1"/>
    </xf>
    <xf numFmtId="2" fontId="21" fillId="0" borderId="21" xfId="0" applyNumberFormat="1" applyFont="1" applyBorder="1" applyAlignment="1">
      <alignment horizontal="center" shrinkToFit="1"/>
    </xf>
    <xf numFmtId="0" fontId="19" fillId="0" borderId="20" xfId="0" applyFont="1" applyFill="1" applyBorder="1" applyAlignment="1">
      <alignment horizontal="center"/>
    </xf>
    <xf numFmtId="0" fontId="19" fillId="0" borderId="20" xfId="0" applyFont="1" applyFill="1" applyBorder="1" applyAlignment="1">
      <alignment/>
    </xf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/>
    </xf>
    <xf numFmtId="2" fontId="4" fillId="0" borderId="12" xfId="0" applyNumberFormat="1" applyFont="1" applyFill="1" applyBorder="1" applyAlignment="1">
      <alignment horizontal="center" shrinkToFit="1"/>
    </xf>
    <xf numFmtId="2" fontId="5" fillId="0" borderId="22" xfId="0" applyNumberFormat="1" applyFont="1" applyFill="1" applyBorder="1" applyAlignment="1">
      <alignment horizontal="center" shrinkToFit="1"/>
    </xf>
    <xf numFmtId="2" fontId="5" fillId="0" borderId="12" xfId="0" applyNumberFormat="1" applyFont="1" applyFill="1" applyBorder="1" applyAlignment="1">
      <alignment horizontal="center" shrinkToFit="1"/>
    </xf>
    <xf numFmtId="0" fontId="5" fillId="0" borderId="23" xfId="0" applyFont="1" applyBorder="1" applyAlignment="1">
      <alignment horizontal="left"/>
    </xf>
    <xf numFmtId="0" fontId="1" fillId="0" borderId="24" xfId="0" applyFont="1" applyBorder="1" applyAlignment="1">
      <alignment/>
    </xf>
    <xf numFmtId="2" fontId="8" fillId="0" borderId="6" xfId="0" applyNumberFormat="1" applyFont="1" applyBorder="1" applyAlignment="1">
      <alignment/>
    </xf>
    <xf numFmtId="2" fontId="5" fillId="0" borderId="20" xfId="0" applyNumberFormat="1" applyFont="1" applyFill="1" applyBorder="1" applyAlignment="1">
      <alignment horizontal="center" shrinkToFit="1"/>
    </xf>
    <xf numFmtId="2" fontId="5" fillId="0" borderId="25" xfId="0" applyNumberFormat="1" applyFont="1" applyFill="1" applyBorder="1" applyAlignment="1">
      <alignment horizontal="center" shrinkToFit="1"/>
    </xf>
    <xf numFmtId="2" fontId="5" fillId="0" borderId="26" xfId="0" applyNumberFormat="1" applyFont="1" applyFill="1" applyBorder="1" applyAlignment="1">
      <alignment horizontal="center" shrinkToFit="1"/>
    </xf>
    <xf numFmtId="0" fontId="8" fillId="0" borderId="4" xfId="0" applyFont="1" applyFill="1" applyBorder="1" applyAlignment="1">
      <alignment horizontal="center" shrinkToFit="1"/>
    </xf>
    <xf numFmtId="0" fontId="8" fillId="0" borderId="20" xfId="0" applyFont="1" applyFill="1" applyBorder="1" applyAlignment="1">
      <alignment horizontal="center" shrinkToFit="1"/>
    </xf>
    <xf numFmtId="0" fontId="8" fillId="0" borderId="27" xfId="0" applyFont="1" applyFill="1" applyBorder="1" applyAlignment="1">
      <alignment horizontal="center" shrinkToFit="1"/>
    </xf>
    <xf numFmtId="1" fontId="8" fillId="0" borderId="22" xfId="0" applyNumberFormat="1" applyFont="1" applyFill="1" applyBorder="1" applyAlignment="1">
      <alignment horizontal="center" shrinkToFit="1"/>
    </xf>
    <xf numFmtId="0" fontId="1" fillId="4" borderId="0" xfId="0" applyFont="1" applyFill="1" applyAlignment="1">
      <alignment/>
    </xf>
    <xf numFmtId="0" fontId="1" fillId="4" borderId="0" xfId="0" applyFont="1" applyFill="1" applyBorder="1" applyAlignment="1">
      <alignment/>
    </xf>
    <xf numFmtId="14" fontId="1" fillId="4" borderId="0" xfId="0" applyNumberFormat="1" applyFont="1" applyFill="1" applyBorder="1" applyAlignment="1">
      <alignment/>
    </xf>
    <xf numFmtId="14" fontId="1" fillId="4" borderId="0" xfId="0" applyNumberFormat="1" applyFont="1" applyFill="1" applyAlignment="1">
      <alignment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NumberFormat="1" applyFont="1" applyAlignment="1">
      <alignment/>
    </xf>
    <xf numFmtId="0" fontId="2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5" fillId="0" borderId="32" xfId="0" applyFont="1" applyBorder="1" applyAlignment="1">
      <alignment horizontal="right"/>
    </xf>
    <xf numFmtId="0" fontId="0" fillId="0" borderId="32" xfId="0" applyBorder="1" applyAlignment="1">
      <alignment horizontal="right"/>
    </xf>
    <xf numFmtId="0" fontId="5" fillId="0" borderId="32" xfId="0" applyFont="1" applyBorder="1" applyAlignment="1">
      <alignment/>
    </xf>
    <xf numFmtId="0" fontId="5" fillId="0" borderId="32" xfId="0" applyFont="1" applyBorder="1" applyAlignment="1">
      <alignment horizontal="left"/>
    </xf>
    <xf numFmtId="0" fontId="0" fillId="0" borderId="32" xfId="0" applyBorder="1" applyAlignment="1">
      <alignment/>
    </xf>
    <xf numFmtId="0" fontId="9" fillId="0" borderId="3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0" fillId="0" borderId="32" xfId="0" applyFont="1" applyBorder="1" applyAlignment="1">
      <alignment/>
    </xf>
    <xf numFmtId="0" fontId="10" fillId="0" borderId="34" xfId="0" applyFont="1" applyBorder="1" applyAlignment="1">
      <alignment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0" fillId="0" borderId="36" xfId="0" applyFont="1" applyBorder="1" applyAlignment="1">
      <alignment/>
    </xf>
    <xf numFmtId="0" fontId="10" fillId="0" borderId="37" xfId="0" applyFont="1" applyBorder="1" applyAlignment="1">
      <alignment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textRotation="90"/>
    </xf>
    <xf numFmtId="0" fontId="0" fillId="0" borderId="16" xfId="0" applyFont="1" applyBorder="1" applyAlignment="1">
      <alignment horizontal="center"/>
    </xf>
    <xf numFmtId="0" fontId="1" fillId="0" borderId="26" xfId="0" applyFont="1" applyBorder="1" applyAlignment="1">
      <alignment horizontal="center" textRotation="90"/>
    </xf>
    <xf numFmtId="0" fontId="0" fillId="0" borderId="17" xfId="0" applyFont="1" applyBorder="1" applyAlignment="1">
      <alignment horizontal="center"/>
    </xf>
    <xf numFmtId="49" fontId="1" fillId="0" borderId="43" xfId="0" applyNumberFormat="1" applyFont="1" applyBorder="1" applyAlignment="1">
      <alignment horizontal="center" textRotation="90" wrapText="1" shrinkToFit="1"/>
    </xf>
    <xf numFmtId="49" fontId="0" fillId="0" borderId="19" xfId="0" applyNumberFormat="1" applyFont="1" applyBorder="1" applyAlignment="1">
      <alignment horizontal="center" wrapText="1" shrinkToFit="1"/>
    </xf>
    <xf numFmtId="0" fontId="1" fillId="0" borderId="25" xfId="0" applyFont="1" applyBorder="1" applyAlignment="1">
      <alignment horizontal="center" textRotation="90"/>
    </xf>
    <xf numFmtId="0" fontId="0" fillId="0" borderId="1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45" xfId="0" applyFont="1" applyBorder="1" applyAlignment="1">
      <alignment horizontal="center" vertical="center" textRotation="90" wrapText="1"/>
    </xf>
    <xf numFmtId="0" fontId="4" fillId="0" borderId="46" xfId="0" applyFont="1" applyBorder="1" applyAlignment="1">
      <alignment horizontal="center" vertical="center" textRotation="90" wrapText="1"/>
    </xf>
    <xf numFmtId="0" fontId="4" fillId="0" borderId="47" xfId="0" applyFont="1" applyBorder="1" applyAlignment="1">
      <alignment horizontal="center" vertical="center" textRotation="90" wrapText="1"/>
    </xf>
    <xf numFmtId="2" fontId="19" fillId="0" borderId="48" xfId="0" applyNumberFormat="1" applyFont="1" applyBorder="1" applyAlignment="1">
      <alignment horizontal="center" textRotation="90" wrapText="1"/>
    </xf>
    <xf numFmtId="2" fontId="7" fillId="0" borderId="49" xfId="0" applyNumberFormat="1" applyFont="1" applyBorder="1" applyAlignment="1">
      <alignment horizontal="center" textRotation="90" wrapText="1"/>
    </xf>
    <xf numFmtId="2" fontId="7" fillId="0" borderId="50" xfId="0" applyNumberFormat="1" applyFont="1" applyBorder="1" applyAlignment="1">
      <alignment horizontal="center" textRotation="90" wrapText="1"/>
    </xf>
    <xf numFmtId="0" fontId="4" fillId="0" borderId="48" xfId="0" applyFont="1" applyBorder="1" applyAlignment="1">
      <alignment horizontal="center" vertical="center" textRotation="90" wrapText="1"/>
    </xf>
    <xf numFmtId="0" fontId="16" fillId="0" borderId="49" xfId="0" applyFont="1" applyBorder="1" applyAlignment="1">
      <alignment horizontal="center" vertical="center" textRotation="90" wrapText="1"/>
    </xf>
    <xf numFmtId="0" fontId="16" fillId="0" borderId="50" xfId="0" applyFont="1" applyBorder="1" applyAlignment="1">
      <alignment horizontal="center" wrapText="1"/>
    </xf>
    <xf numFmtId="0" fontId="21" fillId="0" borderId="48" xfId="0" applyFont="1" applyBorder="1" applyAlignment="1">
      <alignment horizontal="center" textRotation="90"/>
    </xf>
    <xf numFmtId="0" fontId="21" fillId="0" borderId="49" xfId="0" applyFont="1" applyBorder="1" applyAlignment="1">
      <alignment horizontal="center" textRotation="90"/>
    </xf>
    <xf numFmtId="0" fontId="21" fillId="0" borderId="50" xfId="0" applyFont="1" applyBorder="1" applyAlignment="1">
      <alignment horizontal="center" textRotation="90"/>
    </xf>
    <xf numFmtId="0" fontId="21" fillId="0" borderId="17" xfId="0" applyFont="1" applyBorder="1" applyAlignment="1">
      <alignment horizontal="center" textRotation="90"/>
    </xf>
    <xf numFmtId="0" fontId="22" fillId="0" borderId="51" xfId="0" applyFont="1" applyBorder="1" applyAlignment="1">
      <alignment horizontal="center" textRotation="90"/>
    </xf>
    <xf numFmtId="0" fontId="9" fillId="0" borderId="0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2" fontId="8" fillId="0" borderId="40" xfId="0" applyNumberFormat="1" applyFont="1" applyBorder="1" applyAlignment="1">
      <alignment horizontal="center" textRotation="90"/>
    </xf>
    <xf numFmtId="2" fontId="20" fillId="0" borderId="41" xfId="0" applyNumberFormat="1" applyFont="1" applyBorder="1" applyAlignment="1">
      <alignment horizontal="center" textRotation="90"/>
    </xf>
    <xf numFmtId="2" fontId="20" fillId="0" borderId="29" xfId="0" applyNumberFormat="1" applyFont="1" applyBorder="1" applyAlignment="1">
      <alignment horizontal="center" textRotation="90"/>
    </xf>
    <xf numFmtId="0" fontId="21" fillId="0" borderId="53" xfId="0" applyFont="1" applyBorder="1" applyAlignment="1">
      <alignment horizontal="center" textRotation="90"/>
    </xf>
    <xf numFmtId="0" fontId="22" fillId="0" borderId="47" xfId="0" applyFont="1" applyBorder="1" applyAlignment="1">
      <alignment horizontal="center" textRotation="90"/>
    </xf>
    <xf numFmtId="0" fontId="21" fillId="0" borderId="1" xfId="0" applyFont="1" applyBorder="1" applyAlignment="1">
      <alignment horizontal="center" textRotation="90"/>
    </xf>
    <xf numFmtId="0" fontId="22" fillId="0" borderId="42" xfId="0" applyFont="1" applyBorder="1" applyAlignment="1">
      <alignment horizontal="center" textRotation="90"/>
    </xf>
    <xf numFmtId="0" fontId="1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textRotation="90"/>
    </xf>
    <xf numFmtId="0" fontId="0" fillId="0" borderId="5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5"/>
  <sheetViews>
    <sheetView tabSelected="1" zoomScaleSheetLayoutView="70" workbookViewId="0" topLeftCell="A7">
      <pane xSplit="4" ySplit="1" topLeftCell="E8" activePane="bottomRight" state="frozen"/>
      <selection pane="topLeft" activeCell="A7" sqref="A7"/>
      <selection pane="topRight" activeCell="E7" sqref="E7"/>
      <selection pane="bottomLeft" activeCell="A8" sqref="A8"/>
      <selection pane="bottomRight" activeCell="D19" sqref="D19:AU19"/>
    </sheetView>
  </sheetViews>
  <sheetFormatPr defaultColWidth="9.00390625" defaultRowHeight="12.75"/>
  <cols>
    <col min="1" max="1" width="3.00390625" style="1" customWidth="1"/>
    <col min="2" max="2" width="7.75390625" style="42" customWidth="1"/>
    <col min="3" max="3" width="18.625" style="42" customWidth="1"/>
    <col min="4" max="4" width="11.00390625" style="46" customWidth="1"/>
    <col min="5" max="5" width="4.875" style="1" customWidth="1"/>
    <col min="6" max="7" width="4.75390625" style="1" customWidth="1"/>
    <col min="8" max="8" width="5.25390625" style="1" customWidth="1"/>
    <col min="9" max="13" width="4.75390625" style="1" customWidth="1"/>
    <col min="14" max="14" width="4.875" style="1" customWidth="1"/>
    <col min="15" max="19" width="4.75390625" style="1" customWidth="1"/>
    <col min="20" max="20" width="6.375" style="30" customWidth="1"/>
    <col min="21" max="23" width="4.75390625" style="1" customWidth="1"/>
    <col min="24" max="24" width="4.75390625" style="17" customWidth="1"/>
    <col min="25" max="36" width="4.75390625" style="1" customWidth="1"/>
    <col min="37" max="37" width="6.625" style="1" customWidth="1"/>
    <col min="38" max="38" width="8.875" style="32" customWidth="1"/>
    <col min="39" max="40" width="7.75390625" style="1" customWidth="1"/>
    <col min="41" max="41" width="6.375" style="1" customWidth="1"/>
    <col min="42" max="42" width="4.75390625" style="1" customWidth="1"/>
    <col min="43" max="47" width="3.625" style="1" customWidth="1"/>
    <col min="48" max="16384" width="9.125" style="1" customWidth="1"/>
  </cols>
  <sheetData>
    <row r="1" spans="4:47" ht="144.75" customHeight="1" hidden="1"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</row>
    <row r="2" spans="4:47" ht="16.5" hidden="1" thickBot="1"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</row>
    <row r="3" spans="1:56" ht="19.5" customHeight="1" thickBot="1">
      <c r="A3" s="86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9"/>
      <c r="AK3" s="128" t="s">
        <v>26</v>
      </c>
      <c r="AL3" s="115" t="s">
        <v>18</v>
      </c>
      <c r="AM3" s="116"/>
      <c r="AN3" s="116"/>
      <c r="AO3" s="117"/>
      <c r="AP3" s="118" t="s">
        <v>19</v>
      </c>
      <c r="AQ3" s="119"/>
      <c r="AR3" s="120"/>
      <c r="AS3" s="120"/>
      <c r="AT3" s="120"/>
      <c r="AU3" s="121"/>
      <c r="BB3" s="18"/>
      <c r="BC3" s="18"/>
      <c r="BD3" s="18"/>
    </row>
    <row r="4" spans="1:56" ht="25.5" customHeight="1" thickBot="1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3"/>
      <c r="AK4" s="129"/>
      <c r="AL4" s="140" t="s">
        <v>17</v>
      </c>
      <c r="AM4" s="153"/>
      <c r="AN4" s="153"/>
      <c r="AO4" s="154"/>
      <c r="AP4" s="10" t="s">
        <v>20</v>
      </c>
      <c r="AQ4" s="140" t="s">
        <v>21</v>
      </c>
      <c r="AR4" s="141"/>
      <c r="AS4" s="141"/>
      <c r="AT4" s="141"/>
      <c r="AU4" s="142"/>
      <c r="BB4" s="18"/>
      <c r="BC4" s="18"/>
      <c r="BD4" s="18"/>
    </row>
    <row r="5" spans="1:56" ht="12.75" customHeight="1">
      <c r="A5" s="100" t="s">
        <v>0</v>
      </c>
      <c r="B5" s="72" t="s">
        <v>1</v>
      </c>
      <c r="C5" s="104" t="s">
        <v>2</v>
      </c>
      <c r="D5" s="122" t="s">
        <v>24</v>
      </c>
      <c r="E5" s="136" t="s">
        <v>3</v>
      </c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7"/>
      <c r="T5" s="125" t="s">
        <v>25</v>
      </c>
      <c r="U5" s="94" t="s">
        <v>4</v>
      </c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6"/>
      <c r="AK5" s="129"/>
      <c r="AL5" s="143" t="s">
        <v>11</v>
      </c>
      <c r="AM5" s="150" t="s">
        <v>16</v>
      </c>
      <c r="AN5" s="151"/>
      <c r="AO5" s="152"/>
      <c r="AP5" s="131" t="s">
        <v>15</v>
      </c>
      <c r="AQ5" s="155" t="s">
        <v>33</v>
      </c>
      <c r="AR5" s="107" t="s">
        <v>22</v>
      </c>
      <c r="AS5" s="109" t="s">
        <v>23</v>
      </c>
      <c r="AT5" s="113"/>
      <c r="AU5" s="111"/>
      <c r="BB5" s="18"/>
      <c r="BC5" s="18"/>
      <c r="BD5" s="18"/>
    </row>
    <row r="6" spans="1:56" ht="76.5" customHeight="1" thickBot="1">
      <c r="A6" s="101"/>
      <c r="B6" s="102"/>
      <c r="C6" s="105"/>
      <c r="D6" s="123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9"/>
      <c r="T6" s="126"/>
      <c r="U6" s="97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9"/>
      <c r="AK6" s="129"/>
      <c r="AL6" s="144"/>
      <c r="AM6" s="134" t="s">
        <v>12</v>
      </c>
      <c r="AN6" s="148" t="s">
        <v>13</v>
      </c>
      <c r="AO6" s="146" t="s">
        <v>14</v>
      </c>
      <c r="AP6" s="132"/>
      <c r="AQ6" s="156"/>
      <c r="AR6" s="108"/>
      <c r="AS6" s="110"/>
      <c r="AT6" s="114"/>
      <c r="AU6" s="112"/>
      <c r="BB6" s="18"/>
      <c r="BC6" s="18"/>
      <c r="BD6" s="18"/>
    </row>
    <row r="7" spans="1:56" ht="17.25" customHeight="1" thickBot="1">
      <c r="A7" s="73"/>
      <c r="B7" s="103"/>
      <c r="C7" s="106"/>
      <c r="D7" s="124"/>
      <c r="E7" s="33">
        <v>1</v>
      </c>
      <c r="F7" s="33">
        <v>2</v>
      </c>
      <c r="G7" s="33">
        <v>3</v>
      </c>
      <c r="H7" s="12">
        <v>4</v>
      </c>
      <c r="I7" s="12">
        <v>5</v>
      </c>
      <c r="J7" s="12">
        <v>6</v>
      </c>
      <c r="K7" s="33">
        <v>7</v>
      </c>
      <c r="L7" s="33">
        <v>8</v>
      </c>
      <c r="M7" s="33">
        <v>9</v>
      </c>
      <c r="N7" s="12">
        <v>10</v>
      </c>
      <c r="O7" s="12">
        <v>11</v>
      </c>
      <c r="P7" s="12">
        <v>12</v>
      </c>
      <c r="Q7" s="12">
        <v>13</v>
      </c>
      <c r="R7" s="33">
        <v>14</v>
      </c>
      <c r="S7" s="33">
        <v>15</v>
      </c>
      <c r="T7" s="127"/>
      <c r="U7" s="12">
        <v>16</v>
      </c>
      <c r="V7" s="12">
        <v>17</v>
      </c>
      <c r="W7" s="12">
        <v>18</v>
      </c>
      <c r="X7" s="12">
        <v>19</v>
      </c>
      <c r="Y7" s="12">
        <v>20</v>
      </c>
      <c r="Z7" s="33">
        <v>21</v>
      </c>
      <c r="AA7" s="33">
        <v>22</v>
      </c>
      <c r="AB7" s="12">
        <v>23</v>
      </c>
      <c r="AC7" s="12">
        <v>24</v>
      </c>
      <c r="AD7" s="12">
        <v>25</v>
      </c>
      <c r="AE7" s="12">
        <v>26</v>
      </c>
      <c r="AF7" s="12">
        <v>27</v>
      </c>
      <c r="AG7" s="33">
        <v>28</v>
      </c>
      <c r="AH7" s="33">
        <v>29</v>
      </c>
      <c r="AI7" s="12">
        <v>30</v>
      </c>
      <c r="AJ7" s="12">
        <v>31</v>
      </c>
      <c r="AK7" s="130"/>
      <c r="AL7" s="145"/>
      <c r="AM7" s="135"/>
      <c r="AN7" s="149"/>
      <c r="AO7" s="147"/>
      <c r="AP7" s="133"/>
      <c r="AQ7" s="9" t="s">
        <v>5</v>
      </c>
      <c r="AR7" s="9" t="s">
        <v>6</v>
      </c>
      <c r="AS7" s="9" t="s">
        <v>7</v>
      </c>
      <c r="AT7" s="9" t="s">
        <v>8</v>
      </c>
      <c r="AU7" s="9" t="s">
        <v>37</v>
      </c>
      <c r="AW7" s="68" t="s">
        <v>38</v>
      </c>
      <c r="BB7" s="18"/>
      <c r="BC7" s="18"/>
      <c r="BD7" s="18"/>
    </row>
    <row r="8" spans="1:56" s="19" customFormat="1" ht="19.5" customHeight="1">
      <c r="A8" s="15">
        <v>1</v>
      </c>
      <c r="B8" s="51"/>
      <c r="C8" s="52" t="s">
        <v>27</v>
      </c>
      <c r="D8" s="44"/>
      <c r="E8" s="48">
        <v>11.25</v>
      </c>
      <c r="F8" s="49">
        <v>4.5</v>
      </c>
      <c r="G8" s="50">
        <v>6.75</v>
      </c>
      <c r="H8" s="48" t="s">
        <v>5</v>
      </c>
      <c r="I8" s="48">
        <v>11.25</v>
      </c>
      <c r="J8" s="49">
        <v>4.5</v>
      </c>
      <c r="K8" s="50">
        <v>6.75</v>
      </c>
      <c r="L8" s="48" t="s">
        <v>5</v>
      </c>
      <c r="M8" s="48">
        <v>11.25</v>
      </c>
      <c r="N8" s="49">
        <v>4.5</v>
      </c>
      <c r="O8" s="50">
        <v>6.75</v>
      </c>
      <c r="P8" s="48" t="s">
        <v>5</v>
      </c>
      <c r="Q8" s="48">
        <v>11.25</v>
      </c>
      <c r="R8" s="49">
        <v>4.5</v>
      </c>
      <c r="S8" s="50">
        <v>6.75</v>
      </c>
      <c r="T8" s="56">
        <f aca="true" t="shared" si="0" ref="T8:T15">SUM(E8:S8)</f>
        <v>90</v>
      </c>
      <c r="U8" s="48" t="s">
        <v>5</v>
      </c>
      <c r="V8" s="48">
        <v>11.25</v>
      </c>
      <c r="W8" s="49">
        <v>4.5</v>
      </c>
      <c r="X8" s="50">
        <v>6.75</v>
      </c>
      <c r="Y8" s="48" t="s">
        <v>5</v>
      </c>
      <c r="Z8" s="48">
        <v>11.25</v>
      </c>
      <c r="AA8" s="49">
        <v>4.5</v>
      </c>
      <c r="AB8" s="50">
        <v>6.75</v>
      </c>
      <c r="AC8" s="48" t="s">
        <v>5</v>
      </c>
      <c r="AD8" s="48">
        <v>11.25</v>
      </c>
      <c r="AE8" s="49">
        <v>4.5</v>
      </c>
      <c r="AF8" s="50">
        <v>6.75</v>
      </c>
      <c r="AG8" s="48" t="s">
        <v>5</v>
      </c>
      <c r="AH8" s="48">
        <v>11.25</v>
      </c>
      <c r="AI8" s="49">
        <v>4.5</v>
      </c>
      <c r="AJ8" s="50">
        <v>6.75</v>
      </c>
      <c r="AK8" s="55">
        <v>180</v>
      </c>
      <c r="AL8" s="57">
        <f aca="true" t="shared" si="1" ref="AL8:AL15">SUM(T8:AJ8)</f>
        <v>180</v>
      </c>
      <c r="AM8" s="62">
        <f>SUM(COUNTIF(E8:S8,{4.5,6.75})*{2,5.25},COUNTIF(U8:AJ8,{4.5,6.75})*{2,5.25})</f>
        <v>58</v>
      </c>
      <c r="AN8" s="63">
        <f>SUM(COUNTIF(E8:S8,{11.25,4.5})*{1.5,2.5},COUNTIF(U8:AJ8,{11.25,4.5})*{1.5,2.5})</f>
        <v>32</v>
      </c>
      <c r="AO8" s="61">
        <f>SUMPRODUCT(SUMIF(E7:AJ7,DAY(AW8:AW16),E8:AJ8))</f>
        <v>27</v>
      </c>
      <c r="AP8" s="67">
        <f aca="true" t="shared" si="2" ref="AP8:AP15">COUNT(E8:AJ8)-COUNT(T8)</f>
        <v>24</v>
      </c>
      <c r="AQ8" s="64">
        <f>COUNTIF(E8:AJ8,"В")</f>
        <v>7</v>
      </c>
      <c r="AR8" s="65">
        <f>COUNTIF(E8:AJ8,"О")</f>
        <v>0</v>
      </c>
      <c r="AS8" s="65">
        <f>COUNTIF(E8:AJ8,"Б")</f>
        <v>0</v>
      </c>
      <c r="AT8" s="65">
        <f>COUNTIF(E8:AJ8,"У")</f>
        <v>0</v>
      </c>
      <c r="AU8" s="66">
        <f>COUNTIF(E8:AJ8,"А")</f>
        <v>0</v>
      </c>
      <c r="AW8" s="70">
        <v>40664</v>
      </c>
      <c r="BB8" s="17"/>
      <c r="BC8" s="17"/>
      <c r="BD8" s="17"/>
    </row>
    <row r="9" spans="1:56" s="19" customFormat="1" ht="19.5" customHeight="1">
      <c r="A9" s="16">
        <v>2</v>
      </c>
      <c r="B9" s="51"/>
      <c r="C9" s="52" t="s">
        <v>34</v>
      </c>
      <c r="D9" s="44"/>
      <c r="E9" s="48">
        <v>11.25</v>
      </c>
      <c r="F9" s="49" t="s">
        <v>5</v>
      </c>
      <c r="G9" s="48">
        <v>11.25</v>
      </c>
      <c r="H9" s="49" t="s">
        <v>5</v>
      </c>
      <c r="I9" s="48">
        <v>11.25</v>
      </c>
      <c r="J9" s="49" t="s">
        <v>5</v>
      </c>
      <c r="K9" s="48">
        <v>11.25</v>
      </c>
      <c r="L9" s="49" t="s">
        <v>5</v>
      </c>
      <c r="M9" s="48">
        <v>11.25</v>
      </c>
      <c r="N9" s="49" t="s">
        <v>5</v>
      </c>
      <c r="O9" s="48">
        <v>11.25</v>
      </c>
      <c r="P9" s="49" t="s">
        <v>5</v>
      </c>
      <c r="Q9" s="48">
        <v>11.25</v>
      </c>
      <c r="R9" s="49" t="s">
        <v>5</v>
      </c>
      <c r="S9" s="48">
        <v>11.25</v>
      </c>
      <c r="T9" s="56">
        <f t="shared" si="0"/>
        <v>90</v>
      </c>
      <c r="U9" s="49" t="s">
        <v>5</v>
      </c>
      <c r="V9" s="48">
        <v>11.25</v>
      </c>
      <c r="W9" s="49" t="s">
        <v>5</v>
      </c>
      <c r="X9" s="48">
        <v>11.25</v>
      </c>
      <c r="Y9" s="49" t="s">
        <v>5</v>
      </c>
      <c r="Z9" s="48">
        <v>11.25</v>
      </c>
      <c r="AA9" s="49" t="s">
        <v>5</v>
      </c>
      <c r="AB9" s="48">
        <v>11.25</v>
      </c>
      <c r="AC9" s="49" t="s">
        <v>5</v>
      </c>
      <c r="AD9" s="48">
        <v>11.25</v>
      </c>
      <c r="AE9" s="49" t="s">
        <v>5</v>
      </c>
      <c r="AF9" s="48">
        <v>11.25</v>
      </c>
      <c r="AG9" s="49" t="s">
        <v>5</v>
      </c>
      <c r="AH9" s="48">
        <v>11.25</v>
      </c>
      <c r="AI9" s="49" t="s">
        <v>5</v>
      </c>
      <c r="AJ9" s="49">
        <v>11.25</v>
      </c>
      <c r="AK9" s="55">
        <v>180</v>
      </c>
      <c r="AL9" s="57">
        <f t="shared" si="1"/>
        <v>180</v>
      </c>
      <c r="AM9" s="62"/>
      <c r="AN9" s="63"/>
      <c r="AO9" s="61">
        <f>SUMPRODUCT(SUMIF(E7:AJ7,DAY(AW8:AW16),E9:AJ9))</f>
        <v>22.5</v>
      </c>
      <c r="AP9" s="67">
        <f t="shared" si="2"/>
        <v>16</v>
      </c>
      <c r="AQ9" s="64">
        <f aca="true" t="shared" si="3" ref="AQ9:AQ15">COUNTIF(E9:AJ9,"В")</f>
        <v>15</v>
      </c>
      <c r="AR9" s="65">
        <f aca="true" t="shared" si="4" ref="AR9:AR15">COUNTIF(E9:AJ9,"О")</f>
        <v>0</v>
      </c>
      <c r="AS9" s="65">
        <f aca="true" t="shared" si="5" ref="AS9:AS15">COUNTIF(E9:AJ9,"Б")</f>
        <v>0</v>
      </c>
      <c r="AT9" s="65">
        <f aca="true" t="shared" si="6" ref="AT9:AT15">COUNTIF(E9:AJ9,"У")</f>
        <v>0</v>
      </c>
      <c r="AU9" s="66">
        <f aca="true" t="shared" si="7" ref="AU9:AU15">COUNTIF(E9:AJ9,"А")</f>
        <v>0</v>
      </c>
      <c r="AW9" s="70">
        <v>40665</v>
      </c>
      <c r="BB9" s="17"/>
      <c r="BC9" s="17"/>
      <c r="BD9" s="17"/>
    </row>
    <row r="10" spans="1:56" ht="19.5" customHeight="1">
      <c r="A10" s="16">
        <v>3</v>
      </c>
      <c r="B10" s="51"/>
      <c r="C10" s="52" t="s">
        <v>35</v>
      </c>
      <c r="D10" s="44"/>
      <c r="E10" s="48">
        <v>11.25</v>
      </c>
      <c r="F10" s="49">
        <v>4.5</v>
      </c>
      <c r="G10" s="50">
        <v>6.75</v>
      </c>
      <c r="H10" s="48" t="s">
        <v>5</v>
      </c>
      <c r="I10" s="48">
        <v>11.25</v>
      </c>
      <c r="J10" s="49">
        <v>4.5</v>
      </c>
      <c r="K10" s="50">
        <v>6.75</v>
      </c>
      <c r="L10" s="48" t="s">
        <v>5</v>
      </c>
      <c r="M10" s="48">
        <v>11.25</v>
      </c>
      <c r="N10" s="49">
        <v>4.5</v>
      </c>
      <c r="O10" s="50">
        <v>6.75</v>
      </c>
      <c r="P10" s="48" t="s">
        <v>5</v>
      </c>
      <c r="Q10" s="48">
        <v>11.25</v>
      </c>
      <c r="R10" s="49">
        <v>4.5</v>
      </c>
      <c r="S10" s="50">
        <v>6.75</v>
      </c>
      <c r="T10" s="56">
        <f t="shared" si="0"/>
        <v>90</v>
      </c>
      <c r="U10" s="48" t="s">
        <v>5</v>
      </c>
      <c r="V10" s="48">
        <v>11.25</v>
      </c>
      <c r="W10" s="49">
        <v>4.5</v>
      </c>
      <c r="X10" s="50">
        <v>6.75</v>
      </c>
      <c r="Y10" s="48" t="s">
        <v>5</v>
      </c>
      <c r="Z10" s="48">
        <v>11.25</v>
      </c>
      <c r="AA10" s="49">
        <v>4.5</v>
      </c>
      <c r="AB10" s="50">
        <v>6.75</v>
      </c>
      <c r="AC10" s="48" t="s">
        <v>5</v>
      </c>
      <c r="AD10" s="48">
        <v>11.25</v>
      </c>
      <c r="AE10" s="49">
        <v>4.5</v>
      </c>
      <c r="AF10" s="50">
        <v>6.75</v>
      </c>
      <c r="AG10" s="48" t="s">
        <v>5</v>
      </c>
      <c r="AH10" s="48">
        <v>11.25</v>
      </c>
      <c r="AI10" s="49">
        <v>4.5</v>
      </c>
      <c r="AJ10" s="50">
        <v>6.75</v>
      </c>
      <c r="AK10" s="55">
        <v>180</v>
      </c>
      <c r="AL10" s="57">
        <f t="shared" si="1"/>
        <v>180</v>
      </c>
      <c r="AM10" s="62">
        <f>SUM(COUNTIF(E10:S10,{4.5,6.75})*{2,5.25},COUNTIF(U10:AJ10,{4.5,6.75})*{2,5.25})</f>
        <v>58</v>
      </c>
      <c r="AN10" s="63">
        <f>SUM(COUNTIF(E10:S10,{11.25,4.5})*{1.5,2.5},COUNTIF(U10:AJ10,{11.25,4.5})*{1.5,2.5})</f>
        <v>32</v>
      </c>
      <c r="AO10" s="61">
        <f>SUMPRODUCT(SUMIF(E7:AJ7,DAY(AW8:AW16),E10:AJ10))</f>
        <v>27</v>
      </c>
      <c r="AP10" s="67">
        <f t="shared" si="2"/>
        <v>24</v>
      </c>
      <c r="AQ10" s="64">
        <f t="shared" si="3"/>
        <v>7</v>
      </c>
      <c r="AR10" s="65">
        <f t="shared" si="4"/>
        <v>0</v>
      </c>
      <c r="AS10" s="65">
        <f t="shared" si="5"/>
        <v>0</v>
      </c>
      <c r="AT10" s="65">
        <f t="shared" si="6"/>
        <v>0</v>
      </c>
      <c r="AU10" s="66">
        <f t="shared" si="7"/>
        <v>0</v>
      </c>
      <c r="AW10" s="71">
        <v>40672</v>
      </c>
      <c r="BB10" s="18"/>
      <c r="BC10" s="18"/>
      <c r="BD10" s="18"/>
    </row>
    <row r="11" spans="1:56" ht="19.5" customHeight="1">
      <c r="A11" s="15">
        <v>4</v>
      </c>
      <c r="B11" s="51"/>
      <c r="C11" s="52" t="s">
        <v>28</v>
      </c>
      <c r="D11" s="44"/>
      <c r="E11" s="48" t="s">
        <v>5</v>
      </c>
      <c r="F11" s="48" t="s">
        <v>5</v>
      </c>
      <c r="G11" s="48" t="s">
        <v>5</v>
      </c>
      <c r="H11" s="49">
        <v>8</v>
      </c>
      <c r="I11" s="50">
        <v>8</v>
      </c>
      <c r="J11" s="48">
        <v>8</v>
      </c>
      <c r="K11" s="48" t="s">
        <v>5</v>
      </c>
      <c r="L11" s="49" t="s">
        <v>5</v>
      </c>
      <c r="M11" s="50" t="s">
        <v>5</v>
      </c>
      <c r="N11" s="48">
        <v>8</v>
      </c>
      <c r="O11" s="48">
        <v>8</v>
      </c>
      <c r="P11" s="49">
        <v>8</v>
      </c>
      <c r="Q11" s="50">
        <v>8</v>
      </c>
      <c r="R11" s="48" t="s">
        <v>5</v>
      </c>
      <c r="S11" s="48" t="s">
        <v>5</v>
      </c>
      <c r="T11" s="56">
        <f t="shared" si="0"/>
        <v>56</v>
      </c>
      <c r="U11" s="49">
        <v>8</v>
      </c>
      <c r="V11" s="50">
        <v>8</v>
      </c>
      <c r="W11" s="48">
        <v>8</v>
      </c>
      <c r="X11" s="48">
        <v>8</v>
      </c>
      <c r="Y11" s="49">
        <v>8</v>
      </c>
      <c r="Z11" s="50" t="s">
        <v>5</v>
      </c>
      <c r="AA11" s="48" t="s">
        <v>5</v>
      </c>
      <c r="AB11" s="48">
        <v>8</v>
      </c>
      <c r="AC11" s="49">
        <v>8</v>
      </c>
      <c r="AD11" s="50">
        <v>8</v>
      </c>
      <c r="AE11" s="48">
        <v>8</v>
      </c>
      <c r="AF11" s="48">
        <v>8</v>
      </c>
      <c r="AG11" s="49" t="s">
        <v>5</v>
      </c>
      <c r="AH11" s="50" t="s">
        <v>5</v>
      </c>
      <c r="AI11" s="49">
        <v>8</v>
      </c>
      <c r="AJ11" s="49">
        <v>8</v>
      </c>
      <c r="AK11" s="55">
        <v>152</v>
      </c>
      <c r="AL11" s="57">
        <f t="shared" si="1"/>
        <v>152</v>
      </c>
      <c r="AM11" s="62">
        <f>SUM(COUNTIF(E11:S11,{4.5,6.75})*{2,5.25},COUNTIF(U11:AJ11,{4.5,6.75})*{2,5.25})</f>
        <v>0</v>
      </c>
      <c r="AN11" s="63">
        <f>SUM(COUNTIF(E11:S11,{11.25,4.5})*{1.5,2.5},COUNTIF(U11:AJ11,{11.25,4.5})*{1.5,2.5})</f>
        <v>0</v>
      </c>
      <c r="AO11" s="61">
        <f>SUMPRODUCT(SUMIF(E7:AJ7,DAY(AW8:AW19),E11:AJ11))</f>
        <v>0</v>
      </c>
      <c r="AP11" s="67">
        <f t="shared" si="2"/>
        <v>19</v>
      </c>
      <c r="AQ11" s="64">
        <f t="shared" si="3"/>
        <v>12</v>
      </c>
      <c r="AR11" s="65">
        <f t="shared" si="4"/>
        <v>0</v>
      </c>
      <c r="AS11" s="65">
        <f t="shared" si="5"/>
        <v>0</v>
      </c>
      <c r="AT11" s="65">
        <f t="shared" si="6"/>
        <v>0</v>
      </c>
      <c r="AU11" s="66">
        <f t="shared" si="7"/>
        <v>0</v>
      </c>
      <c r="AW11" s="68"/>
      <c r="BB11" s="18"/>
      <c r="BC11" s="18"/>
      <c r="BD11" s="18"/>
    </row>
    <row r="12" spans="1:56" s="19" customFormat="1" ht="19.5" customHeight="1">
      <c r="A12" s="15">
        <v>5</v>
      </c>
      <c r="B12" s="53"/>
      <c r="C12" s="54" t="s">
        <v>29</v>
      </c>
      <c r="D12" s="44"/>
      <c r="E12" s="48">
        <v>11.25</v>
      </c>
      <c r="F12" s="49">
        <v>4.5</v>
      </c>
      <c r="G12" s="50">
        <v>6.75</v>
      </c>
      <c r="H12" s="48" t="s">
        <v>5</v>
      </c>
      <c r="I12" s="48">
        <v>11.25</v>
      </c>
      <c r="J12" s="49">
        <v>4.5</v>
      </c>
      <c r="K12" s="50">
        <v>6.75</v>
      </c>
      <c r="L12" s="48" t="s">
        <v>5</v>
      </c>
      <c r="M12" s="48">
        <v>11.25</v>
      </c>
      <c r="N12" s="49">
        <v>4.5</v>
      </c>
      <c r="O12" s="50">
        <v>6.75</v>
      </c>
      <c r="P12" s="48" t="s">
        <v>5</v>
      </c>
      <c r="Q12" s="48">
        <v>11.25</v>
      </c>
      <c r="R12" s="49">
        <v>4.5</v>
      </c>
      <c r="S12" s="50">
        <v>6.75</v>
      </c>
      <c r="T12" s="56">
        <f t="shared" si="0"/>
        <v>90</v>
      </c>
      <c r="U12" s="48" t="s">
        <v>5</v>
      </c>
      <c r="V12" s="48">
        <v>11.25</v>
      </c>
      <c r="W12" s="49">
        <v>4.5</v>
      </c>
      <c r="X12" s="50">
        <v>6.75</v>
      </c>
      <c r="Y12" s="48" t="s">
        <v>5</v>
      </c>
      <c r="Z12" s="48">
        <v>11.25</v>
      </c>
      <c r="AA12" s="49">
        <v>4.5</v>
      </c>
      <c r="AB12" s="50">
        <v>6.75</v>
      </c>
      <c r="AC12" s="48" t="s">
        <v>5</v>
      </c>
      <c r="AD12" s="48">
        <v>11.25</v>
      </c>
      <c r="AE12" s="49">
        <v>4.5</v>
      </c>
      <c r="AF12" s="50">
        <v>6.75</v>
      </c>
      <c r="AG12" s="48" t="s">
        <v>5</v>
      </c>
      <c r="AH12" s="48">
        <v>11.25</v>
      </c>
      <c r="AI12" s="49">
        <v>4.5</v>
      </c>
      <c r="AJ12" s="50">
        <v>6.75</v>
      </c>
      <c r="AK12" s="55">
        <v>180</v>
      </c>
      <c r="AL12" s="57">
        <f t="shared" si="1"/>
        <v>180</v>
      </c>
      <c r="AM12" s="62">
        <f>SUM(COUNTIF(E12:S12,{4.5,6.75})*{2,5.25},COUNTIF(U12:AJ12,{4.5,6.75})*{2,5.25})</f>
        <v>58</v>
      </c>
      <c r="AN12" s="63">
        <f>SUM(COUNTIF(E12:S12,{11.25,4.5})*{1.5,2.5},COUNTIF(U12:AJ12,{11.25,4.5})*{1.5,2.5})</f>
        <v>32</v>
      </c>
      <c r="AO12" s="61">
        <f>SUMPRODUCT(SUMIF(E7:AJ7,DAY(AW8:AW19),E12:AJ12))</f>
        <v>27</v>
      </c>
      <c r="AP12" s="67">
        <f t="shared" si="2"/>
        <v>24</v>
      </c>
      <c r="AQ12" s="64">
        <f t="shared" si="3"/>
        <v>7</v>
      </c>
      <c r="AR12" s="65">
        <f t="shared" si="4"/>
        <v>0</v>
      </c>
      <c r="AS12" s="65">
        <f t="shared" si="5"/>
        <v>0</v>
      </c>
      <c r="AT12" s="65">
        <f t="shared" si="6"/>
        <v>0</v>
      </c>
      <c r="AU12" s="66">
        <f t="shared" si="7"/>
        <v>0</v>
      </c>
      <c r="AW12" s="69"/>
      <c r="BB12" s="17"/>
      <c r="BC12" s="17"/>
      <c r="BD12" s="17"/>
    </row>
    <row r="13" spans="1:49" s="17" customFormat="1" ht="19.5" customHeight="1">
      <c r="A13" s="16">
        <v>6</v>
      </c>
      <c r="B13" s="51"/>
      <c r="C13" s="52" t="s">
        <v>30</v>
      </c>
      <c r="D13" s="44"/>
      <c r="E13" s="48">
        <v>11.25</v>
      </c>
      <c r="F13" s="49">
        <v>4.5</v>
      </c>
      <c r="G13" s="50">
        <v>6.75</v>
      </c>
      <c r="H13" s="48" t="s">
        <v>5</v>
      </c>
      <c r="I13" s="48">
        <v>11.25</v>
      </c>
      <c r="J13" s="49">
        <v>4.5</v>
      </c>
      <c r="K13" s="50">
        <v>6.75</v>
      </c>
      <c r="L13" s="48" t="s">
        <v>5</v>
      </c>
      <c r="M13" s="48">
        <v>11.25</v>
      </c>
      <c r="N13" s="49">
        <v>4.5</v>
      </c>
      <c r="O13" s="50">
        <v>6.75</v>
      </c>
      <c r="P13" s="48" t="s">
        <v>5</v>
      </c>
      <c r="Q13" s="48">
        <v>11.25</v>
      </c>
      <c r="R13" s="49">
        <v>4.5</v>
      </c>
      <c r="S13" s="50">
        <v>6.75</v>
      </c>
      <c r="T13" s="56">
        <f t="shared" si="0"/>
        <v>90</v>
      </c>
      <c r="U13" s="48" t="s">
        <v>5</v>
      </c>
      <c r="V13" s="48">
        <v>11.25</v>
      </c>
      <c r="W13" s="49">
        <v>4.5</v>
      </c>
      <c r="X13" s="50">
        <v>6.75</v>
      </c>
      <c r="Y13" s="48" t="s">
        <v>5</v>
      </c>
      <c r="Z13" s="48">
        <v>11.25</v>
      </c>
      <c r="AA13" s="49">
        <v>4.5</v>
      </c>
      <c r="AB13" s="50">
        <v>6.75</v>
      </c>
      <c r="AC13" s="48" t="s">
        <v>5</v>
      </c>
      <c r="AD13" s="48">
        <v>11.25</v>
      </c>
      <c r="AE13" s="49">
        <v>4.5</v>
      </c>
      <c r="AF13" s="50">
        <v>6.75</v>
      </c>
      <c r="AG13" s="48" t="s">
        <v>5</v>
      </c>
      <c r="AH13" s="48">
        <v>11.25</v>
      </c>
      <c r="AI13" s="49">
        <v>4.5</v>
      </c>
      <c r="AJ13" s="50">
        <v>6.75</v>
      </c>
      <c r="AK13" s="55">
        <v>180</v>
      </c>
      <c r="AL13" s="57">
        <f t="shared" si="1"/>
        <v>180</v>
      </c>
      <c r="AM13" s="62">
        <f>SUM(COUNTIF(E13:S13,{4.5,6.75})*{2,5.25},COUNTIF(U13:AJ13,{4.5,6.75})*{2,5.25})</f>
        <v>58</v>
      </c>
      <c r="AN13" s="63">
        <f>SUM(COUNTIF(E13:S13,{11.25,4.5})*{1.5,2.5},COUNTIF(U13:AJ13,{11.25,4.5})*{1.5,2.5})</f>
        <v>32</v>
      </c>
      <c r="AO13" s="61">
        <f>SUMPRODUCT(SUMIF(E7:AJ7,DAY(AW8:AW16),E13:AJ13))</f>
        <v>27</v>
      </c>
      <c r="AP13" s="67">
        <f t="shared" si="2"/>
        <v>24</v>
      </c>
      <c r="AQ13" s="64">
        <f t="shared" si="3"/>
        <v>7</v>
      </c>
      <c r="AR13" s="65">
        <f t="shared" si="4"/>
        <v>0</v>
      </c>
      <c r="AS13" s="65">
        <f t="shared" si="5"/>
        <v>0</v>
      </c>
      <c r="AT13" s="65">
        <f t="shared" si="6"/>
        <v>0</v>
      </c>
      <c r="AU13" s="66">
        <f t="shared" si="7"/>
        <v>0</v>
      </c>
      <c r="AW13" s="68"/>
    </row>
    <row r="14" spans="1:49" s="17" customFormat="1" ht="19.5" customHeight="1">
      <c r="A14" s="16">
        <v>7</v>
      </c>
      <c r="B14" s="51"/>
      <c r="C14" s="52" t="s">
        <v>36</v>
      </c>
      <c r="D14" s="44"/>
      <c r="E14" s="48">
        <v>11.25</v>
      </c>
      <c r="F14" s="49">
        <v>4.5</v>
      </c>
      <c r="G14" s="50">
        <v>6.75</v>
      </c>
      <c r="H14" s="48" t="s">
        <v>5</v>
      </c>
      <c r="I14" s="48">
        <v>11.25</v>
      </c>
      <c r="J14" s="49">
        <v>4.5</v>
      </c>
      <c r="K14" s="50">
        <v>6.75</v>
      </c>
      <c r="L14" s="48" t="s">
        <v>5</v>
      </c>
      <c r="M14" s="48">
        <v>11.25</v>
      </c>
      <c r="N14" s="49">
        <v>4.5</v>
      </c>
      <c r="O14" s="50">
        <v>6.75</v>
      </c>
      <c r="P14" s="48" t="s">
        <v>5</v>
      </c>
      <c r="Q14" s="48">
        <v>11.25</v>
      </c>
      <c r="R14" s="49">
        <v>4.5</v>
      </c>
      <c r="S14" s="50">
        <v>6.75</v>
      </c>
      <c r="T14" s="56">
        <f t="shared" si="0"/>
        <v>90</v>
      </c>
      <c r="U14" s="48" t="s">
        <v>5</v>
      </c>
      <c r="V14" s="48">
        <v>11.25</v>
      </c>
      <c r="W14" s="49">
        <v>4.5</v>
      </c>
      <c r="X14" s="50">
        <v>6.75</v>
      </c>
      <c r="Y14" s="48" t="s">
        <v>5</v>
      </c>
      <c r="Z14" s="48">
        <v>11.25</v>
      </c>
      <c r="AA14" s="49">
        <v>4.5</v>
      </c>
      <c r="AB14" s="50">
        <v>6.75</v>
      </c>
      <c r="AC14" s="48" t="s">
        <v>5</v>
      </c>
      <c r="AD14" s="48">
        <v>11.25</v>
      </c>
      <c r="AE14" s="49">
        <v>4.5</v>
      </c>
      <c r="AF14" s="50">
        <v>6.75</v>
      </c>
      <c r="AG14" s="48" t="s">
        <v>5</v>
      </c>
      <c r="AH14" s="48">
        <v>11.25</v>
      </c>
      <c r="AI14" s="49">
        <v>4.5</v>
      </c>
      <c r="AJ14" s="50">
        <v>6.75</v>
      </c>
      <c r="AK14" s="55">
        <v>180</v>
      </c>
      <c r="AL14" s="57">
        <f t="shared" si="1"/>
        <v>180</v>
      </c>
      <c r="AM14" s="62">
        <f>SUM(COUNTIF(E14:S14,{4.5,6.75})*{2,5.25},COUNTIF(U14:AJ14,{4.5,6.75})*{2,5.25})</f>
        <v>58</v>
      </c>
      <c r="AN14" s="63">
        <f>SUM(COUNTIF(E14:S14,{11.25,4.5})*{1.5,2.5},COUNTIF(U14:AJ14,{11.25,4.5})*{1.5,2.5})</f>
        <v>32</v>
      </c>
      <c r="AO14" s="61">
        <f>SUMPRODUCT(SUMIF(E7:AJ7,DAY(AW8:AW16),E14:AJ14))</f>
        <v>27</v>
      </c>
      <c r="AP14" s="67">
        <f t="shared" si="2"/>
        <v>24</v>
      </c>
      <c r="AQ14" s="64">
        <f t="shared" si="3"/>
        <v>7</v>
      </c>
      <c r="AR14" s="65">
        <f t="shared" si="4"/>
        <v>0</v>
      </c>
      <c r="AS14" s="65">
        <f t="shared" si="5"/>
        <v>0</v>
      </c>
      <c r="AT14" s="65">
        <f t="shared" si="6"/>
        <v>0</v>
      </c>
      <c r="AU14" s="66">
        <f t="shared" si="7"/>
        <v>0</v>
      </c>
      <c r="AW14" s="68"/>
    </row>
    <row r="15" spans="1:49" s="17" customFormat="1" ht="19.5" customHeight="1">
      <c r="A15" s="15">
        <v>8</v>
      </c>
      <c r="B15" s="51"/>
      <c r="C15" s="52" t="s">
        <v>31</v>
      </c>
      <c r="D15" s="44"/>
      <c r="E15" s="48">
        <v>11.25</v>
      </c>
      <c r="F15" s="49">
        <v>4.5</v>
      </c>
      <c r="G15" s="50">
        <v>6.75</v>
      </c>
      <c r="H15" s="48" t="s">
        <v>5</v>
      </c>
      <c r="I15" s="48">
        <v>11.25</v>
      </c>
      <c r="J15" s="49">
        <v>4.5</v>
      </c>
      <c r="K15" s="50">
        <v>6.75</v>
      </c>
      <c r="L15" s="48" t="s">
        <v>5</v>
      </c>
      <c r="M15" s="48">
        <v>11.25</v>
      </c>
      <c r="N15" s="49">
        <v>4.5</v>
      </c>
      <c r="O15" s="50">
        <v>6.75</v>
      </c>
      <c r="P15" s="48" t="s">
        <v>5</v>
      </c>
      <c r="Q15" s="48">
        <v>11.25</v>
      </c>
      <c r="R15" s="49">
        <v>4.5</v>
      </c>
      <c r="S15" s="50">
        <v>6.75</v>
      </c>
      <c r="T15" s="56">
        <f t="shared" si="0"/>
        <v>90</v>
      </c>
      <c r="U15" s="48" t="s">
        <v>5</v>
      </c>
      <c r="V15" s="48">
        <v>11.25</v>
      </c>
      <c r="W15" s="49">
        <v>4.5</v>
      </c>
      <c r="X15" s="50">
        <v>6.75</v>
      </c>
      <c r="Y15" s="48" t="s">
        <v>5</v>
      </c>
      <c r="Z15" s="48">
        <v>11.25</v>
      </c>
      <c r="AA15" s="49">
        <v>4.5</v>
      </c>
      <c r="AB15" s="50">
        <v>6.75</v>
      </c>
      <c r="AC15" s="48" t="s">
        <v>5</v>
      </c>
      <c r="AD15" s="48">
        <v>11.25</v>
      </c>
      <c r="AE15" s="49">
        <v>4.5</v>
      </c>
      <c r="AF15" s="50">
        <v>6.75</v>
      </c>
      <c r="AG15" s="48" t="s">
        <v>5</v>
      </c>
      <c r="AH15" s="48">
        <v>11.25</v>
      </c>
      <c r="AI15" s="49">
        <v>4.5</v>
      </c>
      <c r="AJ15" s="50">
        <v>6.75</v>
      </c>
      <c r="AK15" s="55">
        <v>180</v>
      </c>
      <c r="AL15" s="57">
        <f t="shared" si="1"/>
        <v>180</v>
      </c>
      <c r="AM15" s="62">
        <f>SUM(COUNTIF(E15:S15,{4.5,6.75})*{2,5.25},COUNTIF(U15:AJ15,{4.5,6.75})*{2,5.25})</f>
        <v>58</v>
      </c>
      <c r="AN15" s="63">
        <f>SUM(COUNTIF(E15:S15,{11.25,4.5})*{1.5,2.5},COUNTIF(U15:AJ15,{11.25,4.5})*{1.5,2.5})</f>
        <v>32</v>
      </c>
      <c r="AO15" s="61">
        <f>SUMPRODUCT(SUMIF(E7:AJ7,DAY(AW8:AW16),E15:AJ15))</f>
        <v>27</v>
      </c>
      <c r="AP15" s="67">
        <f t="shared" si="2"/>
        <v>24</v>
      </c>
      <c r="AQ15" s="64">
        <f t="shared" si="3"/>
        <v>7</v>
      </c>
      <c r="AR15" s="65">
        <f t="shared" si="4"/>
        <v>0</v>
      </c>
      <c r="AS15" s="65">
        <f t="shared" si="5"/>
        <v>0</v>
      </c>
      <c r="AT15" s="65">
        <f t="shared" si="6"/>
        <v>0</v>
      </c>
      <c r="AU15" s="66">
        <f t="shared" si="7"/>
        <v>0</v>
      </c>
      <c r="AW15" s="68"/>
    </row>
    <row r="16" spans="1:47" ht="15.75" customHeight="1" thickBot="1">
      <c r="A16" s="13"/>
      <c r="B16" s="43"/>
      <c r="C16" s="43"/>
      <c r="D16" s="45"/>
      <c r="E16" s="34"/>
      <c r="F16" s="35"/>
      <c r="G16" s="35"/>
      <c r="H16" s="35"/>
      <c r="I16" s="35"/>
      <c r="J16" s="36"/>
      <c r="K16" s="37"/>
      <c r="L16" s="37"/>
      <c r="M16" s="35"/>
      <c r="N16" s="35"/>
      <c r="O16" s="35"/>
      <c r="P16" s="35"/>
      <c r="Q16" s="36"/>
      <c r="R16" s="36"/>
      <c r="S16" s="36"/>
      <c r="T16" s="27">
        <f>SUM(T8:T15)</f>
        <v>686</v>
      </c>
      <c r="U16" s="38"/>
      <c r="V16" s="35"/>
      <c r="W16" s="35"/>
      <c r="X16" s="39"/>
      <c r="Y16" s="36"/>
      <c r="Z16" s="36"/>
      <c r="AA16" s="40"/>
      <c r="AB16" s="35"/>
      <c r="AC16" s="35"/>
      <c r="AD16" s="35"/>
      <c r="AE16" s="35"/>
      <c r="AF16" s="36"/>
      <c r="AG16" s="36"/>
      <c r="AH16" s="35"/>
      <c r="AI16" s="35"/>
      <c r="AJ16" s="41"/>
      <c r="AK16" s="20">
        <f>SUM(AK8:AK15)</f>
        <v>1412</v>
      </c>
      <c r="AL16" s="31">
        <f>SUM(AL8:AL15)</f>
        <v>1412</v>
      </c>
      <c r="AM16" s="2"/>
      <c r="AN16" s="4"/>
      <c r="AO16" s="3"/>
      <c r="AP16" s="14"/>
      <c r="AQ16" s="21"/>
      <c r="AR16" s="22"/>
      <c r="AS16" s="7"/>
      <c r="AT16" s="7"/>
      <c r="AU16" s="47"/>
    </row>
    <row r="17" spans="1:41" ht="37.5" customHeight="1" thickBot="1">
      <c r="A17" s="78" t="s">
        <v>9</v>
      </c>
      <c r="B17" s="79"/>
      <c r="C17" s="79"/>
      <c r="D17" s="80"/>
      <c r="E17" s="23">
        <f aca="true" t="shared" si="8" ref="E17:S17">SUM(E8:E15)</f>
        <v>78.75</v>
      </c>
      <c r="F17" s="23">
        <f t="shared" si="8"/>
        <v>27</v>
      </c>
      <c r="G17" s="23">
        <f t="shared" si="8"/>
        <v>51.75</v>
      </c>
      <c r="H17" s="23">
        <f t="shared" si="8"/>
        <v>8</v>
      </c>
      <c r="I17" s="23">
        <f t="shared" si="8"/>
        <v>86.75</v>
      </c>
      <c r="J17" s="23">
        <f t="shared" si="8"/>
        <v>35</v>
      </c>
      <c r="K17" s="23">
        <f t="shared" si="8"/>
        <v>51.75</v>
      </c>
      <c r="L17" s="23">
        <f t="shared" si="8"/>
        <v>0</v>
      </c>
      <c r="M17" s="23">
        <f t="shared" si="8"/>
        <v>78.75</v>
      </c>
      <c r="N17" s="23">
        <f t="shared" si="8"/>
        <v>35</v>
      </c>
      <c r="O17" s="23">
        <f t="shared" si="8"/>
        <v>59.75</v>
      </c>
      <c r="P17" s="23">
        <f t="shared" si="8"/>
        <v>8</v>
      </c>
      <c r="Q17" s="23">
        <f t="shared" si="8"/>
        <v>86.75</v>
      </c>
      <c r="R17" s="23">
        <f t="shared" si="8"/>
        <v>27</v>
      </c>
      <c r="S17" s="23">
        <f t="shared" si="8"/>
        <v>51.75</v>
      </c>
      <c r="T17" s="28">
        <f>SUM(E17:S17)</f>
        <v>686</v>
      </c>
      <c r="U17" s="23">
        <f aca="true" t="shared" si="9" ref="U17:AI17">SUM(U8:U15)</f>
        <v>8</v>
      </c>
      <c r="V17" s="23">
        <f t="shared" si="9"/>
        <v>86.75</v>
      </c>
      <c r="W17" s="23">
        <f t="shared" si="9"/>
        <v>35</v>
      </c>
      <c r="X17" s="26">
        <f t="shared" si="9"/>
        <v>59.75</v>
      </c>
      <c r="Y17" s="23">
        <f t="shared" si="9"/>
        <v>8</v>
      </c>
      <c r="Z17" s="23">
        <f t="shared" si="9"/>
        <v>78.75</v>
      </c>
      <c r="AA17" s="23">
        <f t="shared" si="9"/>
        <v>27</v>
      </c>
      <c r="AB17" s="23">
        <f t="shared" si="9"/>
        <v>59.75</v>
      </c>
      <c r="AC17" s="23">
        <f t="shared" si="9"/>
        <v>8</v>
      </c>
      <c r="AD17" s="23">
        <f t="shared" si="9"/>
        <v>86.75</v>
      </c>
      <c r="AE17" s="23">
        <f t="shared" si="9"/>
        <v>35</v>
      </c>
      <c r="AF17" s="23">
        <f t="shared" si="9"/>
        <v>59.75</v>
      </c>
      <c r="AG17" s="23">
        <f t="shared" si="9"/>
        <v>0</v>
      </c>
      <c r="AH17" s="23">
        <f t="shared" si="9"/>
        <v>78.75</v>
      </c>
      <c r="AI17" s="23">
        <f t="shared" si="9"/>
        <v>35</v>
      </c>
      <c r="AJ17" s="23"/>
      <c r="AK17" s="24"/>
      <c r="AL17" s="60">
        <f>SUM(T17:AJ17)</f>
        <v>1352.25</v>
      </c>
      <c r="AM17" s="59"/>
      <c r="AN17" s="25"/>
      <c r="AO17" s="11"/>
    </row>
    <row r="18" spans="2:47" s="8" customFormat="1" ht="35.25" customHeight="1">
      <c r="B18" s="81" t="s">
        <v>32</v>
      </c>
      <c r="C18" s="82"/>
      <c r="D18" s="82"/>
      <c r="E18" s="6"/>
      <c r="F18" s="6"/>
      <c r="G18" s="6"/>
      <c r="H18" s="6"/>
      <c r="I18" s="6"/>
      <c r="J18" s="6"/>
      <c r="K18" s="6"/>
      <c r="L18" s="6"/>
      <c r="M18" s="83" t="s">
        <v>40</v>
      </c>
      <c r="N18" s="83"/>
      <c r="O18" s="83"/>
      <c r="P18" s="83"/>
      <c r="Q18" s="83"/>
      <c r="R18" s="83"/>
      <c r="S18" s="5"/>
      <c r="T18" s="29"/>
      <c r="U18" s="5"/>
      <c r="V18" s="5"/>
      <c r="W18" s="5"/>
      <c r="X18" s="81" t="s">
        <v>10</v>
      </c>
      <c r="Y18" s="81"/>
      <c r="Z18" s="81"/>
      <c r="AA18" s="81"/>
      <c r="AB18" s="81"/>
      <c r="AC18" s="6"/>
      <c r="AD18" s="6"/>
      <c r="AE18" s="6"/>
      <c r="AF18" s="6"/>
      <c r="AG18" s="6"/>
      <c r="AH18" s="6"/>
      <c r="AI18" s="6"/>
      <c r="AJ18" s="6"/>
      <c r="AK18" s="58"/>
      <c r="AL18" s="84" t="s">
        <v>39</v>
      </c>
      <c r="AM18" s="85"/>
      <c r="AN18" s="85"/>
      <c r="AO18" s="85"/>
      <c r="AP18" s="5"/>
      <c r="AQ18" s="5"/>
      <c r="AR18" s="5"/>
      <c r="AS18" s="5"/>
      <c r="AT18" s="5"/>
      <c r="AU18" s="5"/>
    </row>
    <row r="19" spans="4:47" ht="26.25" customHeight="1"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</row>
    <row r="20" ht="20.25">
      <c r="F20" s="74" t="s">
        <v>44</v>
      </c>
    </row>
    <row r="21" ht="20.25">
      <c r="F21" s="75" t="s">
        <v>41</v>
      </c>
    </row>
    <row r="22" ht="20.25">
      <c r="F22" s="75" t="s">
        <v>42</v>
      </c>
    </row>
    <row r="23" ht="20.25">
      <c r="F23" s="75" t="s">
        <v>43</v>
      </c>
    </row>
    <row r="24" ht="20.25">
      <c r="F24" s="74" t="s">
        <v>45</v>
      </c>
    </row>
    <row r="25" ht="20.25">
      <c r="F25" s="76" t="s">
        <v>46</v>
      </c>
    </row>
  </sheetData>
  <mergeCells count="31">
    <mergeCell ref="AP5:AP7"/>
    <mergeCell ref="AM6:AM7"/>
    <mergeCell ref="E5:S6"/>
    <mergeCell ref="AQ4:AU4"/>
    <mergeCell ref="AL5:AL7"/>
    <mergeCell ref="AO6:AO7"/>
    <mergeCell ref="AN6:AN7"/>
    <mergeCell ref="AM5:AO5"/>
    <mergeCell ref="AL4:AO4"/>
    <mergeCell ref="AQ5:AQ6"/>
    <mergeCell ref="D1:AU2"/>
    <mergeCell ref="AR5:AR6"/>
    <mergeCell ref="AS5:AS6"/>
    <mergeCell ref="AU5:AU6"/>
    <mergeCell ref="AT5:AT6"/>
    <mergeCell ref="AL3:AO3"/>
    <mergeCell ref="AP3:AU3"/>
    <mergeCell ref="D5:D7"/>
    <mergeCell ref="T5:T7"/>
    <mergeCell ref="AK3:AK7"/>
    <mergeCell ref="A3:AJ4"/>
    <mergeCell ref="U5:AJ6"/>
    <mergeCell ref="A5:A7"/>
    <mergeCell ref="B5:B7"/>
    <mergeCell ref="C5:C7"/>
    <mergeCell ref="D19:AU19"/>
    <mergeCell ref="A17:D17"/>
    <mergeCell ref="X18:AB18"/>
    <mergeCell ref="B18:D18"/>
    <mergeCell ref="M18:R18"/>
    <mergeCell ref="AL18:AO18"/>
  </mergeCells>
  <printOptions horizontalCentered="1" verticalCentered="1"/>
  <pageMargins left="0.1968503937007874" right="0" top="0.1968503937007874" bottom="0.1968503937007874" header="0" footer="0"/>
  <pageSetup horizontalDpi="300" verticalDpi="300" orientation="portrait" paperSize="9" r:id="rId1"/>
  <ignoredErrors>
    <ignoredError sqref="P17:R17 AG17:AI17 AE17 Y17:AA17 U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Sklad</dc:creator>
  <cp:keywords/>
  <dc:description/>
  <cp:lastModifiedBy>4</cp:lastModifiedBy>
  <cp:lastPrinted>2000-01-01T00:57:19Z</cp:lastPrinted>
  <dcterms:created xsi:type="dcterms:W3CDTF">2004-01-06T12:29:16Z</dcterms:created>
  <dcterms:modified xsi:type="dcterms:W3CDTF">2011-04-23T16:56:59Z</dcterms:modified>
  <cp:category/>
  <cp:version/>
  <cp:contentType/>
  <cp:contentStatus/>
</cp:coreProperties>
</file>