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5"/>
  </bookViews>
  <sheets>
    <sheet name="tablica" sheetId="1" r:id="rId1"/>
    <sheet name="voditel" sheetId="2" r:id="rId2"/>
    <sheet name="am" sheetId="3" r:id="rId3"/>
    <sheet name="firma" sheetId="4" r:id="rId4"/>
    <sheet name="marsrut" sheetId="5" r:id="rId5"/>
    <sheet name="celazime" sheetId="6" r:id="rId6"/>
  </sheets>
  <externalReferences>
    <externalReference r:id="rId9"/>
  </externalReferences>
  <definedNames>
    <definedName name="am">'am'!$B:$B</definedName>
    <definedName name="celazime">'celazime'!$H$5</definedName>
    <definedName name="firma">'firma'!$A:$A</definedName>
    <definedName name="mar" localSheetId="3">'firma'!$A:$A</definedName>
    <definedName name="mar">'marsrut'!$A:$A</definedName>
    <definedName name="no">'am'!$A:$A</definedName>
    <definedName name="vod">'voditel'!$A:$A</definedName>
  </definedNames>
  <calcPr fullCalcOnLoad="1"/>
</workbook>
</file>

<file path=xl/sharedStrings.xml><?xml version="1.0" encoding="utf-8"?>
<sst xmlns="http://schemas.openxmlformats.org/spreadsheetml/2006/main" count="65" uniqueCount="40">
  <si>
    <t>Data</t>
  </si>
  <si>
    <t>A/M</t>
  </si>
  <si>
    <t>Voditel</t>
  </si>
  <si>
    <t>Marsrut</t>
  </si>
  <si>
    <t>pamatojums</t>
  </si>
  <si>
    <t>km</t>
  </si>
  <si>
    <t>lit</t>
  </si>
  <si>
    <t>SIA ''ALEXTRANS''</t>
  </si>
  <si>
    <t>LV- 50003655031</t>
  </si>
  <si>
    <t>Degvielas patēriņš l/100.km:</t>
  </si>
  <si>
    <t>Spidometrs uz sāk. mēn.</t>
  </si>
  <si>
    <t>Datums</t>
  </si>
  <si>
    <t>Maršruts</t>
  </si>
  <si>
    <t>Pamatojums</t>
  </si>
  <si>
    <t>Kilometri</t>
  </si>
  <si>
    <t>Iegādātā degviela, litri</t>
  </si>
  <si>
    <t>Paterētā degviela, litri</t>
  </si>
  <si>
    <t>Degvielas atlikums, litri</t>
  </si>
  <si>
    <t>Degvielas atlikums uz mēneša sākumu</t>
  </si>
  <si>
    <t>Pa Rīgu</t>
  </si>
  <si>
    <t>SIA''CIDO''</t>
  </si>
  <si>
    <t xml:space="preserve"> </t>
  </si>
  <si>
    <t>Spidometrs uz beig. mēn.</t>
  </si>
  <si>
    <t>Piezīmes:</t>
  </si>
  <si>
    <t>Sastadīja</t>
  </si>
  <si>
    <t>Nadežda Meirane</t>
  </si>
  <si>
    <t>Apstiprinu:</t>
  </si>
  <si>
    <t>Aleksandrs Meirans</t>
  </si>
  <si>
    <t>Autovaditajs</t>
  </si>
  <si>
    <t xml:space="preserve">Degvielas izlietojums automašīnai </t>
  </si>
  <si>
    <t>Janvāris 2011.gada</t>
  </si>
  <si>
    <t>EJ880</t>
  </si>
  <si>
    <t>Boriss Koreņugins</t>
  </si>
  <si>
    <t>SIA''CIDO grupa"</t>
  </si>
  <si>
    <t>ds9937</t>
  </si>
  <si>
    <t>po1803</t>
  </si>
  <si>
    <t>ej880</t>
  </si>
  <si>
    <t>DS 9937</t>
  </si>
  <si>
    <t>PO 1803</t>
  </si>
  <si>
    <t>EJ 880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</si>
</sst>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Lucida Sans Unicode"/>
      <family val="0"/>
    </font>
    <font>
      <sz val="10"/>
      <color indexed="10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" fontId="3" fillId="4" borderId="0" xfId="0" applyNumberFormat="1" applyFont="1" applyFill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1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5" borderId="0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1" fontId="3" fillId="4" borderId="4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0" fontId="5" fillId="3" borderId="0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AVAS%20CELAZIME\2008\PO%201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nvaris"/>
      <sheetName val="februa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</sheetNames>
    <sheetDataSet>
      <sheetData sheetId="11">
        <row r="47">
          <cell r="G47">
            <v>60</v>
          </cell>
        </row>
        <row r="48">
          <cell r="G48">
            <v>285856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8" sqref="E8"/>
    </sheetView>
  </sheetViews>
  <sheetFormatPr defaultColWidth="9.140625" defaultRowHeight="12.75"/>
  <cols>
    <col min="1" max="1" width="10.140625" style="0" bestFit="1" customWidth="1"/>
    <col min="3" max="3" width="17.57421875" style="0" customWidth="1"/>
    <col min="4" max="4" width="18.8515625" style="0" customWidth="1"/>
    <col min="5" max="5" width="16.421875" style="0" customWidth="1"/>
  </cols>
  <sheetData>
    <row r="1" ht="12.75">
      <c r="H1" s="56" t="s">
        <v>30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40544</v>
      </c>
      <c r="B3" s="1" t="s">
        <v>31</v>
      </c>
      <c r="C3" s="1" t="s">
        <v>32</v>
      </c>
      <c r="D3" s="1"/>
      <c r="E3" s="1" t="s">
        <v>33</v>
      </c>
      <c r="F3" s="1">
        <v>100</v>
      </c>
      <c r="G3" s="1">
        <v>50</v>
      </c>
    </row>
    <row r="4" spans="1:7" ht="12.75">
      <c r="A4" s="3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</sheetData>
  <dataValidations count="4">
    <dataValidation type="list" allowBlank="1" showInputMessage="1" showErrorMessage="1" sqref="B3">
      <formula1>am</formula1>
    </dataValidation>
    <dataValidation type="list" allowBlank="1" showInputMessage="1" showErrorMessage="1" sqref="C3">
      <formula1>vod</formula1>
    </dataValidation>
    <dataValidation type="list" allowBlank="1" showInputMessage="1" showErrorMessage="1" sqref="D3">
      <formula1>mar</formula1>
    </dataValidation>
    <dataValidation type="list" allowBlank="1" showInputMessage="1" showErrorMessage="1" sqref="E3">
      <formula1>firma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140625" defaultRowHeight="12.75"/>
  <sheetData>
    <row r="1" ht="12.75">
      <c r="A1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D9" sqref="D9"/>
    </sheetView>
  </sheetViews>
  <sheetFormatPr defaultColWidth="9.140625" defaultRowHeight="12.75"/>
  <sheetData>
    <row r="1" spans="1:3" ht="12.75">
      <c r="A1" t="s">
        <v>34</v>
      </c>
      <c r="B1" t="s">
        <v>37</v>
      </c>
      <c r="C1">
        <v>27</v>
      </c>
    </row>
    <row r="2" spans="1:3" ht="12.75">
      <c r="A2" t="s">
        <v>35</v>
      </c>
      <c r="B2" t="s">
        <v>38</v>
      </c>
      <c r="C2">
        <v>16</v>
      </c>
    </row>
    <row r="3" spans="1:3" ht="12.75">
      <c r="A3" t="s">
        <v>36</v>
      </c>
      <c r="B3" t="s">
        <v>39</v>
      </c>
      <c r="C3">
        <v>12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ht="12.75">
      <c r="A28">
        <v>28</v>
      </c>
    </row>
    <row r="29" ht="12.75">
      <c r="A29">
        <v>29</v>
      </c>
    </row>
    <row r="30" ht="12.75">
      <c r="A30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>
    <row r="1" ht="12.75">
      <c r="A1" t="s">
        <v>33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2.28125" style="0" customWidth="1"/>
    <col min="2" max="2" width="16.140625" style="0" customWidth="1"/>
    <col min="3" max="3" width="18.28125" style="0" customWidth="1"/>
    <col min="4" max="4" width="15.8515625" style="0" customWidth="1"/>
    <col min="6" max="6" width="10.8515625" style="0" customWidth="1"/>
    <col min="7" max="7" width="11.00390625" style="0" customWidth="1"/>
    <col min="8" max="8" width="15.140625" style="0" customWidth="1"/>
  </cols>
  <sheetData>
    <row r="1" spans="1:8" ht="12.75">
      <c r="A1" s="64" t="s">
        <v>7</v>
      </c>
      <c r="B1" s="64"/>
      <c r="C1" s="42"/>
      <c r="D1" s="43"/>
      <c r="E1" s="44"/>
      <c r="F1" s="45"/>
      <c r="G1" s="46"/>
      <c r="H1" s="47"/>
    </row>
    <row r="2" spans="1:10" ht="12.75">
      <c r="A2" s="64" t="s">
        <v>8</v>
      </c>
      <c r="B2" s="64"/>
      <c r="C2" s="42"/>
      <c r="D2" s="43"/>
      <c r="E2" s="44"/>
      <c r="F2" s="48"/>
      <c r="G2" s="49"/>
      <c r="H2" s="47"/>
      <c r="J2" t="s">
        <v>34</v>
      </c>
    </row>
    <row r="3" spans="1:8" ht="12.75">
      <c r="A3" s="64"/>
      <c r="B3" s="64"/>
      <c r="C3" s="64"/>
      <c r="D3" s="64"/>
      <c r="E3" s="44"/>
      <c r="F3" s="44"/>
      <c r="G3" s="44"/>
      <c r="H3" s="44"/>
    </row>
    <row r="4" spans="1:8" ht="12.75">
      <c r="A4" s="50"/>
      <c r="B4" s="44"/>
      <c r="C4" s="44"/>
      <c r="D4" s="44"/>
      <c r="E4" s="44"/>
      <c r="F4" s="44"/>
      <c r="G4" s="44"/>
      <c r="H4" s="44"/>
    </row>
    <row r="5" spans="1:8" ht="12.75">
      <c r="A5" s="44"/>
      <c r="B5" s="44"/>
      <c r="C5" s="44"/>
      <c r="D5" s="44"/>
      <c r="E5" s="65" t="s">
        <v>9</v>
      </c>
      <c r="F5" s="65"/>
      <c r="G5" s="65"/>
      <c r="H5" s="66">
        <f>VLOOKUP(J2,'am'!A1:C30,3,0)</f>
        <v>27</v>
      </c>
    </row>
    <row r="6" spans="1:8" ht="12.75">
      <c r="A6" s="44"/>
      <c r="B6" s="44"/>
      <c r="C6" s="44"/>
      <c r="D6" s="44"/>
      <c r="E6" s="44"/>
      <c r="F6" s="44"/>
      <c r="G6" s="44"/>
      <c r="H6" s="44"/>
    </row>
    <row r="7" spans="1:8" ht="12.75">
      <c r="A7" s="51"/>
      <c r="B7" s="51"/>
      <c r="C7" s="51"/>
      <c r="D7" s="51"/>
      <c r="E7" s="51"/>
      <c r="F7" s="51"/>
      <c r="G7" s="51"/>
      <c r="H7" s="51"/>
    </row>
    <row r="8" spans="1:8" ht="18.75">
      <c r="A8" s="54" t="s">
        <v>29</v>
      </c>
      <c r="B8" s="54"/>
      <c r="C8" s="54"/>
      <c r="D8" s="54"/>
      <c r="E8" s="54"/>
      <c r="F8" s="54"/>
      <c r="G8" s="54"/>
      <c r="H8" s="57" t="str">
        <f>VLOOKUP(J2,'am'!A1:B30,2,0)</f>
        <v>DS 9937</v>
      </c>
    </row>
    <row r="9" spans="1:8" ht="12.75">
      <c r="A9" s="44"/>
      <c r="B9" s="44"/>
      <c r="C9" s="44"/>
      <c r="D9" s="44"/>
      <c r="E9" s="44"/>
      <c r="F9" s="44"/>
      <c r="G9" s="44"/>
      <c r="H9" s="52"/>
    </row>
    <row r="10" spans="1:8" ht="18.75">
      <c r="A10" s="60" t="str">
        <f>tablica!H1</f>
        <v>Janvāris 2011.gada</v>
      </c>
      <c r="B10" s="60"/>
      <c r="C10" s="60"/>
      <c r="D10" s="60"/>
      <c r="E10" s="60"/>
      <c r="F10" s="60"/>
      <c r="G10" s="60"/>
      <c r="H10" s="60"/>
    </row>
    <row r="11" spans="1:8" ht="12.75">
      <c r="A11" s="51"/>
      <c r="B11" s="51"/>
      <c r="C11" s="51"/>
      <c r="D11" s="51"/>
      <c r="E11" s="51"/>
      <c r="F11" s="51"/>
      <c r="G11" s="51"/>
      <c r="H11" s="51"/>
    </row>
    <row r="12" spans="1:8" ht="12.75">
      <c r="A12" s="51"/>
      <c r="B12" s="51"/>
      <c r="C12" s="51"/>
      <c r="D12" s="51"/>
      <c r="E12" s="51"/>
      <c r="F12" s="51"/>
      <c r="G12" s="51"/>
      <c r="H12" s="51"/>
    </row>
    <row r="13" spans="1:9" ht="12.75">
      <c r="A13" s="44"/>
      <c r="B13" s="44"/>
      <c r="C13" s="44"/>
      <c r="D13" s="44"/>
      <c r="E13" s="44"/>
      <c r="F13" s="61" t="s">
        <v>10</v>
      </c>
      <c r="G13" s="62"/>
      <c r="H13" s="53">
        <f>'[1]novembris'!G48</f>
        <v>285856</v>
      </c>
      <c r="I13" s="55"/>
    </row>
    <row r="14" spans="1:8" ht="38.25">
      <c r="A14" s="4" t="s">
        <v>11</v>
      </c>
      <c r="B14" s="4" t="s">
        <v>12</v>
      </c>
      <c r="C14" s="4" t="s">
        <v>28</v>
      </c>
      <c r="D14" s="4" t="s">
        <v>13</v>
      </c>
      <c r="E14" s="4" t="s">
        <v>14</v>
      </c>
      <c r="F14" s="4" t="s">
        <v>15</v>
      </c>
      <c r="G14" s="4" t="s">
        <v>16</v>
      </c>
      <c r="H14" s="4" t="s">
        <v>17</v>
      </c>
    </row>
    <row r="15" spans="1:8" ht="12.75">
      <c r="A15" s="63" t="s">
        <v>18</v>
      </c>
      <c r="B15" s="63"/>
      <c r="C15" s="63"/>
      <c r="D15" s="63"/>
      <c r="E15" s="63"/>
      <c r="F15" s="63"/>
      <c r="G15" s="63"/>
      <c r="H15" s="5">
        <f>'[1]novembris'!G47</f>
        <v>60</v>
      </c>
    </row>
    <row r="16" spans="1:8" ht="14.25" customHeight="1">
      <c r="A16" s="6">
        <v>39783</v>
      </c>
      <c r="B16" s="7"/>
      <c r="C16" s="7"/>
      <c r="D16" s="7"/>
      <c r="E16" s="8"/>
      <c r="F16" s="9"/>
      <c r="G16" s="10">
        <f>IF(H8='am'!B1,E16*27/100)</f>
        <v>0</v>
      </c>
      <c r="H16" s="10">
        <f aca="true" t="shared" si="0" ref="H16:H46">H15+F16-G16</f>
        <v>60</v>
      </c>
    </row>
    <row r="17" spans="1:8" ht="14.25" customHeight="1">
      <c r="A17" s="6">
        <v>39784</v>
      </c>
      <c r="B17" s="7"/>
      <c r="C17" s="7"/>
      <c r="D17" s="7"/>
      <c r="E17" s="8"/>
      <c r="F17" s="9"/>
      <c r="G17" s="10">
        <f>IF(H8='am'!B1,E17*27/100)</f>
        <v>0</v>
      </c>
      <c r="H17" s="10">
        <f t="shared" si="0"/>
        <v>60</v>
      </c>
    </row>
    <row r="18" spans="1:8" ht="14.25" customHeight="1">
      <c r="A18" s="6">
        <v>39785</v>
      </c>
      <c r="B18" s="7"/>
      <c r="C18" s="7"/>
      <c r="D18" s="7"/>
      <c r="E18" s="8"/>
      <c r="F18" s="9"/>
      <c r="G18" s="10">
        <f>IF(H8='am'!B1,E18*27/100)</f>
        <v>0</v>
      </c>
      <c r="H18" s="10">
        <f t="shared" si="0"/>
        <v>60</v>
      </c>
    </row>
    <row r="19" spans="1:8" ht="14.25" customHeight="1">
      <c r="A19" s="6">
        <v>39786</v>
      </c>
      <c r="B19" s="7"/>
      <c r="C19" s="7"/>
      <c r="D19" s="7"/>
      <c r="E19" s="8"/>
      <c r="F19" s="9"/>
      <c r="G19" s="10">
        <f>IF(H8='am'!B1,E19*27/100)</f>
        <v>0</v>
      </c>
      <c r="H19" s="10">
        <f t="shared" si="0"/>
        <v>60</v>
      </c>
    </row>
    <row r="20" spans="1:8" ht="14.25" customHeight="1">
      <c r="A20" s="6">
        <v>39787</v>
      </c>
      <c r="B20" s="7"/>
      <c r="C20" s="7"/>
      <c r="D20" s="7"/>
      <c r="E20" s="8"/>
      <c r="F20" s="9"/>
      <c r="G20" s="10">
        <f>IF(H8='am'!B1,E20*27/100)</f>
        <v>0</v>
      </c>
      <c r="H20" s="10">
        <f t="shared" si="0"/>
        <v>60</v>
      </c>
    </row>
    <row r="21" spans="1:8" ht="14.25" customHeight="1">
      <c r="A21" s="6">
        <v>39788</v>
      </c>
      <c r="B21" s="7"/>
      <c r="C21" s="7"/>
      <c r="D21" s="7"/>
      <c r="E21" s="8"/>
      <c r="F21" s="9"/>
      <c r="G21" s="10" t="b">
        <f>IF(H13='am'!B6,E21*27/100)</f>
        <v>0</v>
      </c>
      <c r="H21" s="10">
        <f t="shared" si="0"/>
        <v>60</v>
      </c>
    </row>
    <row r="22" spans="1:8" ht="14.25" customHeight="1">
      <c r="A22" s="6">
        <v>39789</v>
      </c>
      <c r="B22" s="7"/>
      <c r="C22" s="7"/>
      <c r="D22" s="7"/>
      <c r="E22" s="8"/>
      <c r="F22" s="9"/>
      <c r="G22" s="10" t="b">
        <f>IF(H14='am'!B7,E22*27/100)</f>
        <v>0</v>
      </c>
      <c r="H22" s="10">
        <f t="shared" si="0"/>
        <v>60</v>
      </c>
    </row>
    <row r="23" spans="1:8" ht="14.25" customHeight="1">
      <c r="A23" s="6">
        <v>39790</v>
      </c>
      <c r="B23" s="7"/>
      <c r="C23" s="7"/>
      <c r="D23" s="7"/>
      <c r="E23" s="8"/>
      <c r="F23" s="9">
        <v>33.42</v>
      </c>
      <c r="G23" s="10" t="b">
        <f>IF(H15='am'!B8,E23*27/100)</f>
        <v>0</v>
      </c>
      <c r="H23" s="10">
        <f t="shared" si="0"/>
        <v>93.42</v>
      </c>
    </row>
    <row r="24" spans="1:8" ht="14.25" customHeight="1">
      <c r="A24" s="6">
        <v>39791</v>
      </c>
      <c r="B24" s="7" t="s">
        <v>19</v>
      </c>
      <c r="C24" s="7"/>
      <c r="D24" s="7" t="s">
        <v>20</v>
      </c>
      <c r="E24" s="8">
        <v>61</v>
      </c>
      <c r="F24" s="9"/>
      <c r="G24" s="10" t="b">
        <f>IF(H16='am'!B9,E24*27/100)</f>
        <v>0</v>
      </c>
      <c r="H24" s="10">
        <f t="shared" si="0"/>
        <v>93.42</v>
      </c>
    </row>
    <row r="25" spans="1:8" ht="14.25" customHeight="1">
      <c r="A25" s="6">
        <v>39792</v>
      </c>
      <c r="B25" s="7" t="s">
        <v>19</v>
      </c>
      <c r="C25" s="7"/>
      <c r="D25" s="7" t="s">
        <v>20</v>
      </c>
      <c r="E25" s="8">
        <v>86</v>
      </c>
      <c r="F25" s="9"/>
      <c r="G25" s="10" t="b">
        <f>IF(H17='am'!B10,E25*27/100)</f>
        <v>0</v>
      </c>
      <c r="H25" s="10">
        <f t="shared" si="0"/>
        <v>93.42</v>
      </c>
    </row>
    <row r="26" spans="1:8" ht="14.25" customHeight="1">
      <c r="A26" s="6">
        <v>39793</v>
      </c>
      <c r="B26" s="7" t="s">
        <v>19</v>
      </c>
      <c r="C26" s="7"/>
      <c r="D26" s="7" t="s">
        <v>20</v>
      </c>
      <c r="E26" s="8">
        <v>132</v>
      </c>
      <c r="F26" s="9"/>
      <c r="G26" s="10" t="b">
        <f>IF(H18='am'!B11,E26*27/100)</f>
        <v>0</v>
      </c>
      <c r="H26" s="10">
        <f t="shared" si="0"/>
        <v>93.42</v>
      </c>
    </row>
    <row r="27" spans="1:8" ht="14.25" customHeight="1">
      <c r="A27" s="6">
        <v>39794</v>
      </c>
      <c r="B27" s="7" t="s">
        <v>19</v>
      </c>
      <c r="C27" s="7"/>
      <c r="D27" s="7" t="s">
        <v>20</v>
      </c>
      <c r="E27" s="8">
        <v>157</v>
      </c>
      <c r="F27" s="9">
        <v>57.9</v>
      </c>
      <c r="G27" s="10" t="b">
        <f>IF(H19='am'!B12,E27*27/100)</f>
        <v>0</v>
      </c>
      <c r="H27" s="10">
        <f t="shared" si="0"/>
        <v>151.32</v>
      </c>
    </row>
    <row r="28" spans="1:8" ht="14.25" customHeight="1">
      <c r="A28" s="6">
        <v>39795</v>
      </c>
      <c r="B28" s="7" t="s">
        <v>19</v>
      </c>
      <c r="C28" s="7"/>
      <c r="D28" s="7" t="s">
        <v>20</v>
      </c>
      <c r="E28" s="8">
        <v>74</v>
      </c>
      <c r="F28" s="9"/>
      <c r="G28" s="10" t="b">
        <f>IF(H20='am'!B13,E28*27/100)</f>
        <v>0</v>
      </c>
      <c r="H28" s="10">
        <f t="shared" si="0"/>
        <v>151.32</v>
      </c>
    </row>
    <row r="29" spans="1:8" ht="14.25" customHeight="1">
      <c r="A29" s="6">
        <v>39796</v>
      </c>
      <c r="B29" s="7"/>
      <c r="C29" s="7"/>
      <c r="D29" s="7"/>
      <c r="E29" s="8"/>
      <c r="F29" s="9"/>
      <c r="G29" s="10" t="b">
        <f>IF(H21='am'!B14,E29*27/100)</f>
        <v>0</v>
      </c>
      <c r="H29" s="10">
        <f t="shared" si="0"/>
        <v>151.32</v>
      </c>
    </row>
    <row r="30" spans="1:8" ht="14.25" customHeight="1">
      <c r="A30" s="6">
        <v>39797</v>
      </c>
      <c r="B30" s="7"/>
      <c r="C30" s="7"/>
      <c r="D30" s="7"/>
      <c r="E30" s="8"/>
      <c r="F30" s="9"/>
      <c r="G30" s="10" t="b">
        <f>IF(H22='am'!B15,E30*27/100)</f>
        <v>0</v>
      </c>
      <c r="H30" s="10">
        <f t="shared" si="0"/>
        <v>151.32</v>
      </c>
    </row>
    <row r="31" spans="1:8" ht="14.25" customHeight="1">
      <c r="A31" s="6">
        <v>39798</v>
      </c>
      <c r="B31" s="7" t="s">
        <v>19</v>
      </c>
      <c r="C31" s="7"/>
      <c r="D31" s="7" t="s">
        <v>20</v>
      </c>
      <c r="E31" s="8">
        <v>93</v>
      </c>
      <c r="F31" s="9"/>
      <c r="G31" s="10" t="b">
        <f>IF(H23='am'!B16,E31*27/100)</f>
        <v>0</v>
      </c>
      <c r="H31" s="10">
        <f t="shared" si="0"/>
        <v>151.32</v>
      </c>
    </row>
    <row r="32" spans="1:8" ht="14.25" customHeight="1">
      <c r="A32" s="6">
        <v>39799</v>
      </c>
      <c r="B32" s="7" t="s">
        <v>19</v>
      </c>
      <c r="C32" s="7"/>
      <c r="D32" s="7" t="s">
        <v>20</v>
      </c>
      <c r="E32" s="8">
        <v>120</v>
      </c>
      <c r="F32" s="9">
        <v>56.59</v>
      </c>
      <c r="G32" s="10" t="b">
        <f>IF(H24='am'!B17,E32*27/100)</f>
        <v>0</v>
      </c>
      <c r="H32" s="10">
        <f t="shared" si="0"/>
        <v>207.91</v>
      </c>
    </row>
    <row r="33" spans="1:8" ht="14.25" customHeight="1">
      <c r="A33" s="6">
        <v>39800</v>
      </c>
      <c r="B33" s="7" t="s">
        <v>19</v>
      </c>
      <c r="C33" s="7"/>
      <c r="D33" s="7" t="s">
        <v>20</v>
      </c>
      <c r="E33" s="8">
        <v>155</v>
      </c>
      <c r="F33" s="9"/>
      <c r="G33" s="10" t="b">
        <f>IF(H25='am'!B18,E33*27/100)</f>
        <v>0</v>
      </c>
      <c r="H33" s="10">
        <f t="shared" si="0"/>
        <v>207.91</v>
      </c>
    </row>
    <row r="34" spans="1:8" ht="14.25" customHeight="1">
      <c r="A34" s="6">
        <v>39801</v>
      </c>
      <c r="B34" s="7"/>
      <c r="C34" s="7"/>
      <c r="D34" s="7"/>
      <c r="E34" s="8"/>
      <c r="F34" s="9"/>
      <c r="G34" s="10" t="b">
        <f>IF(H26='am'!B19,E34*27/100)</f>
        <v>0</v>
      </c>
      <c r="H34" s="10">
        <f t="shared" si="0"/>
        <v>207.91</v>
      </c>
    </row>
    <row r="35" spans="1:8" ht="14.25" customHeight="1">
      <c r="A35" s="6">
        <v>39802</v>
      </c>
      <c r="B35" s="7"/>
      <c r="C35" s="7"/>
      <c r="D35" s="7"/>
      <c r="E35" s="8"/>
      <c r="F35" s="9"/>
      <c r="G35" s="10" t="b">
        <f>IF(H27='am'!B20,E35*27/100)</f>
        <v>0</v>
      </c>
      <c r="H35" s="10">
        <f t="shared" si="0"/>
        <v>207.91</v>
      </c>
    </row>
    <row r="36" spans="1:8" ht="14.25" customHeight="1">
      <c r="A36" s="6">
        <v>39803</v>
      </c>
      <c r="B36" s="7"/>
      <c r="C36" s="7"/>
      <c r="D36" s="7"/>
      <c r="E36" s="8"/>
      <c r="F36" s="9"/>
      <c r="G36" s="10" t="b">
        <f>IF(H28='am'!B21,E36*27/100)</f>
        <v>0</v>
      </c>
      <c r="H36" s="10">
        <f t="shared" si="0"/>
        <v>207.91</v>
      </c>
    </row>
    <row r="37" spans="1:8" ht="14.25" customHeight="1">
      <c r="A37" s="6">
        <v>39804</v>
      </c>
      <c r="B37" s="7"/>
      <c r="C37" s="7"/>
      <c r="D37" s="7"/>
      <c r="E37" s="8"/>
      <c r="F37" s="9"/>
      <c r="G37" s="10" t="b">
        <f>IF(H29='am'!B22,E37*27/100)</f>
        <v>0</v>
      </c>
      <c r="H37" s="10">
        <f t="shared" si="0"/>
        <v>207.91</v>
      </c>
    </row>
    <row r="38" spans="1:8" ht="14.25" customHeight="1">
      <c r="A38" s="6">
        <v>39805</v>
      </c>
      <c r="B38" s="7" t="s">
        <v>19</v>
      </c>
      <c r="C38" s="7"/>
      <c r="D38" s="7" t="s">
        <v>20</v>
      </c>
      <c r="E38" s="8">
        <v>120</v>
      </c>
      <c r="F38" s="9"/>
      <c r="G38" s="10" t="b">
        <f>IF(H30='am'!B23,E38*27/100)</f>
        <v>0</v>
      </c>
      <c r="H38" s="10">
        <f t="shared" si="0"/>
        <v>207.91</v>
      </c>
    </row>
    <row r="39" spans="1:8" ht="14.25" customHeight="1">
      <c r="A39" s="6">
        <v>39806</v>
      </c>
      <c r="B39" s="7" t="s">
        <v>19</v>
      </c>
      <c r="C39" s="7"/>
      <c r="D39" s="7" t="s">
        <v>20</v>
      </c>
      <c r="E39" s="8">
        <v>116</v>
      </c>
      <c r="F39" s="9">
        <v>70.08</v>
      </c>
      <c r="G39" s="10" t="b">
        <f>IF(H31='am'!B24,E39*27/100)</f>
        <v>0</v>
      </c>
      <c r="H39" s="10">
        <f t="shared" si="0"/>
        <v>277.99</v>
      </c>
    </row>
    <row r="40" spans="1:8" ht="14.25" customHeight="1">
      <c r="A40" s="6">
        <v>39807</v>
      </c>
      <c r="B40" s="7"/>
      <c r="C40" s="7"/>
      <c r="D40" s="7"/>
      <c r="E40" s="8"/>
      <c r="F40" s="9"/>
      <c r="G40" s="10" t="b">
        <f>IF(H32='am'!B25,E40*27/100)</f>
        <v>0</v>
      </c>
      <c r="H40" s="10">
        <f t="shared" si="0"/>
        <v>277.99</v>
      </c>
    </row>
    <row r="41" spans="1:8" ht="14.25" customHeight="1">
      <c r="A41" s="6">
        <v>39808</v>
      </c>
      <c r="B41" s="7"/>
      <c r="C41" s="7"/>
      <c r="D41" s="7"/>
      <c r="E41" s="8"/>
      <c r="F41" s="9"/>
      <c r="G41" s="10" t="b">
        <f>IF(H33='am'!B26,E41*27/100)</f>
        <v>0</v>
      </c>
      <c r="H41" s="10">
        <f t="shared" si="0"/>
        <v>277.99</v>
      </c>
    </row>
    <row r="42" spans="1:8" ht="14.25" customHeight="1">
      <c r="A42" s="6">
        <v>39809</v>
      </c>
      <c r="B42" s="7"/>
      <c r="C42" s="7"/>
      <c r="D42" s="7"/>
      <c r="E42" s="8"/>
      <c r="F42" s="9"/>
      <c r="G42" s="10" t="b">
        <f>IF(H34='am'!B27,E42*27/100)</f>
        <v>0</v>
      </c>
      <c r="H42" s="10">
        <f t="shared" si="0"/>
        <v>277.99</v>
      </c>
    </row>
    <row r="43" spans="1:8" ht="14.25" customHeight="1">
      <c r="A43" s="6">
        <v>39810</v>
      </c>
      <c r="B43" s="7"/>
      <c r="C43" s="7"/>
      <c r="D43" s="7"/>
      <c r="E43" s="8"/>
      <c r="F43" s="9"/>
      <c r="G43" s="10" t="b">
        <f>IF(H35='am'!B28,E43*27/100)</f>
        <v>0</v>
      </c>
      <c r="H43" s="10">
        <f t="shared" si="0"/>
        <v>277.99</v>
      </c>
    </row>
    <row r="44" spans="1:8" ht="14.25" customHeight="1">
      <c r="A44" s="6">
        <v>39811</v>
      </c>
      <c r="B44" s="7" t="s">
        <v>19</v>
      </c>
      <c r="C44" s="7"/>
      <c r="D44" s="7" t="s">
        <v>20</v>
      </c>
      <c r="E44" s="8">
        <v>154</v>
      </c>
      <c r="F44" s="9"/>
      <c r="G44" s="10" t="b">
        <f>IF(H36='am'!B29,E44*27/100)</f>
        <v>0</v>
      </c>
      <c r="H44" s="10">
        <f t="shared" si="0"/>
        <v>277.99</v>
      </c>
    </row>
    <row r="45" spans="1:8" ht="14.25" customHeight="1">
      <c r="A45" s="6">
        <v>39812</v>
      </c>
      <c r="B45" s="7" t="s">
        <v>19</v>
      </c>
      <c r="C45" s="7"/>
      <c r="D45" s="7" t="s">
        <v>20</v>
      </c>
      <c r="E45" s="8">
        <v>142</v>
      </c>
      <c r="F45" s="9"/>
      <c r="G45" s="10" t="b">
        <f>IF(H37='am'!B30,E45*27/100)</f>
        <v>0</v>
      </c>
      <c r="H45" s="10">
        <f t="shared" si="0"/>
        <v>277.99</v>
      </c>
    </row>
    <row r="46" spans="1:8" ht="14.25" customHeight="1">
      <c r="A46" s="6">
        <v>39813</v>
      </c>
      <c r="B46" s="7"/>
      <c r="C46" s="7"/>
      <c r="D46" s="7"/>
      <c r="E46" s="8"/>
      <c r="F46" s="9"/>
      <c r="G46" s="10" t="b">
        <f>IF(H38='am'!B31,E46*27/100)</f>
        <v>0</v>
      </c>
      <c r="H46" s="10">
        <f t="shared" si="0"/>
        <v>277.99</v>
      </c>
    </row>
    <row r="47" spans="1:8" ht="14.25" customHeight="1">
      <c r="A47" s="6"/>
      <c r="B47" s="11"/>
      <c r="C47" s="11"/>
      <c r="D47" s="11"/>
      <c r="E47" s="12">
        <f>SUM(E16:E46)</f>
        <v>1410</v>
      </c>
      <c r="F47" s="13">
        <f>SUM(F16:F46)</f>
        <v>217.99</v>
      </c>
      <c r="G47" s="13">
        <f>SUM(G16:G46)</f>
        <v>0</v>
      </c>
      <c r="H47" s="13">
        <f>H15+F47-G47</f>
        <v>277.99</v>
      </c>
    </row>
    <row r="48" spans="1:8" ht="14.25" customHeight="1">
      <c r="A48" s="14"/>
      <c r="B48" s="14"/>
      <c r="C48" s="14"/>
      <c r="D48" s="14"/>
      <c r="E48" s="14" t="s">
        <v>21</v>
      </c>
      <c r="F48" s="58" t="s">
        <v>22</v>
      </c>
      <c r="G48" s="59"/>
      <c r="H48" s="15">
        <f>H13+E47</f>
        <v>287266</v>
      </c>
    </row>
    <row r="49" spans="1:8" ht="12.75">
      <c r="A49" s="14"/>
      <c r="B49" s="14"/>
      <c r="C49" s="14"/>
      <c r="D49" s="14"/>
      <c r="E49" s="14"/>
      <c r="F49" s="14"/>
      <c r="G49" s="14"/>
      <c r="H49" s="16"/>
    </row>
    <row r="50" spans="1:8" ht="12.75">
      <c r="A50" s="14"/>
      <c r="B50" s="17"/>
      <c r="C50" s="17"/>
      <c r="D50" s="17"/>
      <c r="E50" s="14"/>
      <c r="F50" s="14"/>
      <c r="G50" s="14"/>
      <c r="H50" s="14"/>
    </row>
    <row r="51" spans="1:8" ht="12.75">
      <c r="A51" s="18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20"/>
      <c r="F52" s="20"/>
      <c r="G52" s="20"/>
      <c r="H52" s="21"/>
    </row>
    <row r="53" spans="1:8" ht="14.25">
      <c r="A53" s="19"/>
      <c r="B53" s="22" t="s">
        <v>23</v>
      </c>
      <c r="C53" s="22"/>
      <c r="D53" s="23"/>
      <c r="E53" s="23"/>
      <c r="F53" s="23"/>
      <c r="G53" s="23"/>
      <c r="H53" s="19"/>
    </row>
    <row r="54" spans="1:8" ht="18.75">
      <c r="A54" s="24"/>
      <c r="B54" s="24"/>
      <c r="C54" s="24"/>
      <c r="D54" s="24"/>
      <c r="E54" s="24"/>
      <c r="F54" s="24"/>
      <c r="G54" s="24"/>
      <c r="H54" s="24"/>
    </row>
    <row r="55" spans="1:8" ht="18.75">
      <c r="A55" s="25"/>
      <c r="B55" s="25"/>
      <c r="C55" s="25"/>
      <c r="D55" s="26"/>
      <c r="E55" s="26"/>
      <c r="F55" s="26"/>
      <c r="G55" s="26"/>
      <c r="H55" s="25"/>
    </row>
    <row r="56" spans="1:8" ht="12.75">
      <c r="A56" s="19"/>
      <c r="B56" s="19"/>
      <c r="C56" s="19"/>
      <c r="D56" s="19"/>
      <c r="E56" s="19"/>
      <c r="F56" s="20"/>
      <c r="G56" s="20"/>
      <c r="H56" s="19"/>
    </row>
    <row r="57" spans="1:8" ht="12.75">
      <c r="A57" s="27"/>
      <c r="B57" s="27"/>
      <c r="C57" s="27"/>
      <c r="D57" s="28"/>
      <c r="E57" s="28"/>
      <c r="F57" s="28"/>
      <c r="G57" s="28"/>
      <c r="H57" s="27"/>
    </row>
    <row r="58" spans="1:8" ht="12.75">
      <c r="A58" s="29"/>
      <c r="B58" s="29"/>
      <c r="C58" s="29"/>
      <c r="D58" s="29"/>
      <c r="E58" s="29"/>
      <c r="F58" s="29"/>
      <c r="G58" s="29"/>
      <c r="H58" s="30"/>
    </row>
    <row r="59" spans="1:8" ht="12.75">
      <c r="A59" s="31"/>
      <c r="B59" s="32"/>
      <c r="C59" s="32"/>
      <c r="D59" s="33"/>
      <c r="E59" s="34"/>
      <c r="F59" s="35"/>
      <c r="G59" s="35"/>
      <c r="H59" s="36"/>
    </row>
    <row r="60" spans="1:8" ht="12.75">
      <c r="A60" s="31"/>
      <c r="B60" s="32"/>
      <c r="C60" s="32"/>
      <c r="D60" s="32"/>
      <c r="E60" s="37"/>
      <c r="F60" s="36"/>
      <c r="G60" s="36"/>
      <c r="H60" s="36"/>
    </row>
    <row r="61" spans="1:8" ht="12.75">
      <c r="A61" s="31"/>
      <c r="B61" s="32"/>
      <c r="C61" s="32"/>
      <c r="D61" s="33"/>
      <c r="E61" s="34"/>
      <c r="F61" s="35"/>
      <c r="G61" s="35"/>
      <c r="H61" s="36"/>
    </row>
    <row r="62" spans="1:8" ht="12.75">
      <c r="A62" s="31"/>
      <c r="B62" s="32"/>
      <c r="C62" s="32"/>
      <c r="D62" s="32"/>
      <c r="E62" s="37"/>
      <c r="F62" s="36"/>
      <c r="G62" s="36"/>
      <c r="H62" s="36"/>
    </row>
    <row r="63" spans="1:8" ht="12.75">
      <c r="A63" s="31"/>
      <c r="B63" s="32"/>
      <c r="C63" s="32"/>
      <c r="D63" s="32"/>
      <c r="E63" s="37"/>
      <c r="F63" s="36"/>
      <c r="G63" s="36"/>
      <c r="H63" s="36"/>
    </row>
    <row r="64" spans="1:8" ht="28.5">
      <c r="A64" s="31"/>
      <c r="B64" s="38" t="s">
        <v>24</v>
      </c>
      <c r="C64" s="38"/>
      <c r="D64" s="39" t="s">
        <v>25</v>
      </c>
      <c r="E64" s="37"/>
      <c r="F64" s="36"/>
      <c r="G64" s="36"/>
      <c r="H64" s="36"/>
    </row>
    <row r="65" spans="1:8" ht="14.25">
      <c r="A65" s="31"/>
      <c r="B65" s="38"/>
      <c r="C65" s="38"/>
      <c r="D65" s="38"/>
      <c r="E65" s="37"/>
      <c r="F65" s="36"/>
      <c r="G65" s="36"/>
      <c r="H65" s="36"/>
    </row>
    <row r="66" spans="1:8" ht="14.25">
      <c r="A66" s="31"/>
      <c r="B66" s="38"/>
      <c r="C66" s="38"/>
      <c r="D66" s="38"/>
      <c r="E66" s="37"/>
      <c r="F66" s="36"/>
      <c r="G66" s="36"/>
      <c r="H66" s="36"/>
    </row>
    <row r="67" spans="1:8" ht="14.25">
      <c r="A67" s="31"/>
      <c r="B67" s="40" t="s">
        <v>26</v>
      </c>
      <c r="C67" s="40"/>
      <c r="D67" s="41" t="s">
        <v>27</v>
      </c>
      <c r="E67" s="37"/>
      <c r="F67" s="36"/>
      <c r="G67" s="36"/>
      <c r="H67" s="36"/>
    </row>
    <row r="68" spans="1:8" ht="12.75">
      <c r="A68" s="17"/>
      <c r="B68" s="17"/>
      <c r="C68" s="17"/>
      <c r="D68" s="17"/>
      <c r="E68" s="17"/>
      <c r="F68" s="17"/>
      <c r="G68" s="17"/>
      <c r="H68" s="17"/>
    </row>
  </sheetData>
  <mergeCells count="8">
    <mergeCell ref="A1:B1"/>
    <mergeCell ref="A2:B2"/>
    <mergeCell ref="A3:D3"/>
    <mergeCell ref="E5:G5"/>
    <mergeCell ref="F48:G48"/>
    <mergeCell ref="A10:H10"/>
    <mergeCell ref="F13:G13"/>
    <mergeCell ref="A15:G15"/>
  </mergeCells>
  <dataValidations count="4">
    <dataValidation type="list" allowBlank="1" showInputMessage="1" showErrorMessage="1" sqref="D16:D46">
      <formula1>firma</formula1>
    </dataValidation>
    <dataValidation type="list" allowBlank="1" showInputMessage="1" showErrorMessage="1" sqref="B16:C46">
      <formula1>mar</formula1>
    </dataValidation>
    <dataValidation type="list" allowBlank="1" showInputMessage="1" showErrorMessage="1" sqref="H8">
      <formula1>am</formula1>
    </dataValidation>
    <dataValidation type="list" allowBlank="1" showInputMessage="1" showErrorMessage="1" sqref="J2">
      <formula1>no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2011-02-21T16:37:49Z</dcterms:created>
  <dcterms:modified xsi:type="dcterms:W3CDTF">2011-02-22T12:52:19Z</dcterms:modified>
  <cp:category/>
  <cp:version/>
  <cp:contentType/>
  <cp:contentStatus/>
</cp:coreProperties>
</file>