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Бюджет" sheetId="1" r:id="rId1"/>
    <sheet name="Товарообіг" sheetId="2" r:id="rId2"/>
    <sheet name="Довідник посад.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<sst xmlns="http://schemas.openxmlformats.org/spreadsheetml/2006/main" count="90" uniqueCount="64">
  <si>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Cічень</t>
  </si>
  <si>
    <t>Лютий</t>
  </si>
  <si>
    <t>Березень</t>
  </si>
  <si>
    <t>Сума за квартал</t>
  </si>
  <si>
    <t>Дохід сім'ї</t>
  </si>
  <si>
    <t>Комунальні послуги</t>
  </si>
  <si>
    <t>Витрати на їжу</t>
  </si>
  <si>
    <t>Покупки</t>
  </si>
  <si>
    <t>Подарунки</t>
  </si>
  <si>
    <t>Сума витрат</t>
  </si>
  <si>
    <t>Залишок</t>
  </si>
  <si>
    <t>Оплата за дит. Садок</t>
  </si>
  <si>
    <t>№</t>
  </si>
  <si>
    <t>Відділ</t>
  </si>
  <si>
    <t>Назва товару</t>
  </si>
  <si>
    <t>Одиниці вимірювання</t>
  </si>
  <si>
    <t>Ціна</t>
  </si>
  <si>
    <t>Кількість</t>
  </si>
  <si>
    <t>Сума</t>
  </si>
  <si>
    <t>Прихід</t>
  </si>
  <si>
    <t>Витрати</t>
  </si>
  <si>
    <t>Кондитерський</t>
  </si>
  <si>
    <t>Канцтовари</t>
  </si>
  <si>
    <t>Зефір</t>
  </si>
  <si>
    <t>Шоколад</t>
  </si>
  <si>
    <t>Рулет</t>
  </si>
  <si>
    <t>Торт</t>
  </si>
  <si>
    <t>Зошит</t>
  </si>
  <si>
    <t>Олівці</t>
  </si>
  <si>
    <t>Лінійка</t>
  </si>
  <si>
    <t>Ручка</t>
  </si>
  <si>
    <t>кг</t>
  </si>
  <si>
    <t>упак.</t>
  </si>
  <si>
    <t>шт.</t>
  </si>
  <si>
    <t>Мінімум</t>
  </si>
  <si>
    <t>Ітого:</t>
  </si>
  <si>
    <t>Максимум</t>
  </si>
  <si>
    <t>Довідник посад</t>
  </si>
  <si>
    <t>Бухгалтер</t>
  </si>
  <si>
    <t>Інженер</t>
  </si>
  <si>
    <t>Начальник</t>
  </si>
  <si>
    <t>Програміст</t>
  </si>
  <si>
    <t>Кількість роб. Днів</t>
  </si>
  <si>
    <t>Оклад</t>
  </si>
  <si>
    <t>Довідник посад.</t>
  </si>
  <si>
    <t>Відомість заробітньої плати</t>
  </si>
  <si>
    <t>Прізвища</t>
  </si>
  <si>
    <t>Посада</t>
  </si>
  <si>
    <t>Відпрац. Дні</t>
  </si>
  <si>
    <t>Нараховано</t>
  </si>
  <si>
    <t>Премія</t>
  </si>
  <si>
    <t>Прибутковий додаток</t>
  </si>
  <si>
    <t>Пенсійний фонд</t>
  </si>
  <si>
    <t>Сума до видання</t>
  </si>
  <si>
    <t>Іващенко</t>
  </si>
  <si>
    <t>Сидорук</t>
  </si>
  <si>
    <t>Коваленко</t>
  </si>
  <si>
    <t>Гаврилов</t>
  </si>
  <si>
    <t>Денисенко</t>
  </si>
  <si>
    <t>Петренко</t>
  </si>
  <si>
    <t>Давидов</t>
  </si>
  <si>
    <t>Карпенко</t>
  </si>
  <si>
    <t>Симоненко</t>
  </si>
  <si>
    <t>Ітого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</si>
</sst>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\ [$грн.-422];\-#,##0.00\ [$грн.-422]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textRotation="90"/>
    </xf>
    <xf numFmtId="0" fontId="0" fillId="33" borderId="10" xfId="0" applyFill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9.57421875" style="0" bestFit="1" customWidth="1"/>
    <col min="2" max="4" width="10.57421875" style="0" bestFit="1" customWidth="1"/>
    <col min="5" max="5" width="17.140625" style="0" customWidth="1"/>
  </cols>
  <sheetData>
    <row r="1" spans="1:5" ht="1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ht="15">
      <c r="A2" s="1" t="s">
        <v>4</v>
      </c>
      <c r="B2" s="2">
        <v>700</v>
      </c>
      <c r="C2" s="2">
        <v>700</v>
      </c>
      <c r="D2" s="2">
        <v>700</v>
      </c>
      <c r="E2" s="2">
        <v>2100</v>
      </c>
    </row>
    <row r="3" spans="1:5" ht="15">
      <c r="A3" s="1"/>
      <c r="B3" s="2"/>
      <c r="C3" s="2"/>
      <c r="D3" s="2"/>
      <c r="E3" s="2"/>
    </row>
    <row r="4" spans="1:5" ht="15">
      <c r="A4" s="1" t="s">
        <v>5</v>
      </c>
      <c r="B4" s="2">
        <v>100</v>
      </c>
      <c r="C4" s="2">
        <v>100</v>
      </c>
      <c r="D4" s="2">
        <v>100</v>
      </c>
      <c r="E4" s="2">
        <v>300</v>
      </c>
    </row>
    <row r="5" spans="1:5" ht="15">
      <c r="A5" s="1" t="s">
        <v>6</v>
      </c>
      <c r="B5" s="2">
        <v>300</v>
      </c>
      <c r="C5" s="2">
        <v>320</v>
      </c>
      <c r="D5" s="2">
        <v>340</v>
      </c>
      <c r="E5" s="2">
        <v>960</v>
      </c>
    </row>
    <row r="6" spans="1:5" ht="15">
      <c r="A6" s="1" t="s">
        <v>11</v>
      </c>
      <c r="B6" s="2">
        <v>25</v>
      </c>
      <c r="C6" s="2">
        <v>25</v>
      </c>
      <c r="D6" s="2">
        <v>25</v>
      </c>
      <c r="E6" s="2">
        <v>75</v>
      </c>
    </row>
    <row r="7" spans="1:5" ht="15">
      <c r="A7" s="1" t="s">
        <v>7</v>
      </c>
      <c r="B7" s="2">
        <v>50</v>
      </c>
      <c r="C7" s="2">
        <v>55</v>
      </c>
      <c r="D7" s="2">
        <v>60</v>
      </c>
      <c r="E7" s="2">
        <v>165</v>
      </c>
    </row>
    <row r="8" spans="1:5" ht="15">
      <c r="A8" s="1" t="s">
        <v>8</v>
      </c>
      <c r="B8" s="2">
        <v>50</v>
      </c>
      <c r="C8" s="2">
        <v>52.5</v>
      </c>
      <c r="D8" s="2">
        <v>55</v>
      </c>
      <c r="E8" s="2">
        <f>SUM(B8:D8)</f>
        <v>157.5</v>
      </c>
    </row>
    <row r="9" spans="1:5" ht="15">
      <c r="A9" s="1" t="s">
        <v>9</v>
      </c>
      <c r="B9" s="2">
        <f>SUM(B4:B8)</f>
        <v>525</v>
      </c>
      <c r="C9" s="2">
        <f>SUM(C4:C8)</f>
        <v>552.5</v>
      </c>
      <c r="D9" s="2">
        <f>SUM(D4:D8)</f>
        <v>580</v>
      </c>
      <c r="E9" s="2">
        <f>SUM(E4:E8)</f>
        <v>1657.5</v>
      </c>
    </row>
    <row r="10" spans="1:5" ht="15">
      <c r="A10" s="1"/>
      <c r="B10" s="2"/>
      <c r="C10" s="2"/>
      <c r="D10" s="2"/>
      <c r="E10" s="2"/>
    </row>
    <row r="11" spans="1:5" ht="15">
      <c r="A11" s="1" t="s">
        <v>10</v>
      </c>
      <c r="B11" s="2">
        <f>B2-B9</f>
        <v>175</v>
      </c>
      <c r="C11" s="2">
        <f>C2-C9</f>
        <v>147.5</v>
      </c>
      <c r="D11" s="2">
        <f>D2-D9</f>
        <v>120</v>
      </c>
      <c r="E11" s="2">
        <f>E2-E9</f>
        <v>442.5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3.57421875" style="0" customWidth="1"/>
    <col min="2" max="2" width="15.140625" style="0" bestFit="1" customWidth="1"/>
    <col min="3" max="3" width="12.7109375" style="0" bestFit="1" customWidth="1"/>
    <col min="4" max="4" width="21.7109375" style="0" bestFit="1" customWidth="1"/>
    <col min="5" max="5" width="6.28125" style="0" bestFit="1" customWidth="1"/>
    <col min="6" max="6" width="6.57421875" style="0" customWidth="1"/>
    <col min="7" max="7" width="7.00390625" style="0" customWidth="1"/>
    <col min="8" max="8" width="7.421875" style="0" customWidth="1"/>
    <col min="9" max="9" width="8.00390625" style="0" customWidth="1"/>
  </cols>
  <sheetData>
    <row r="1" spans="1:11" ht="15">
      <c r="A1" s="16"/>
      <c r="B1" s="16"/>
      <c r="C1" s="16"/>
      <c r="D1" s="16"/>
      <c r="E1" s="16" t="s">
        <v>19</v>
      </c>
      <c r="F1" s="16"/>
      <c r="G1" s="16" t="s">
        <v>20</v>
      </c>
      <c r="H1" s="16"/>
      <c r="I1" s="16"/>
      <c r="J1" s="16" t="s">
        <v>10</v>
      </c>
      <c r="K1" s="16"/>
    </row>
    <row r="2" spans="1:11" ht="51">
      <c r="A2" s="6" t="s">
        <v>12</v>
      </c>
      <c r="B2" s="6" t="s">
        <v>13</v>
      </c>
      <c r="C2" s="6" t="s">
        <v>14</v>
      </c>
      <c r="D2" s="6" t="s">
        <v>15</v>
      </c>
      <c r="E2" s="7" t="s">
        <v>16</v>
      </c>
      <c r="F2" s="8" t="s">
        <v>17</v>
      </c>
      <c r="G2" s="8" t="s">
        <v>16</v>
      </c>
      <c r="H2" s="8" t="s">
        <v>17</v>
      </c>
      <c r="I2" s="8" t="s">
        <v>18</v>
      </c>
      <c r="J2" s="8" t="s">
        <v>17</v>
      </c>
      <c r="K2" s="8" t="s">
        <v>18</v>
      </c>
    </row>
    <row r="3" spans="1:11" ht="15">
      <c r="A3" s="3">
        <v>1</v>
      </c>
      <c r="B3" s="3" t="s">
        <v>21</v>
      </c>
      <c r="C3" s="3" t="s">
        <v>23</v>
      </c>
      <c r="D3" s="4" t="s">
        <v>31</v>
      </c>
      <c r="E3" s="5">
        <v>4.6</v>
      </c>
      <c r="F3" s="3">
        <v>15</v>
      </c>
      <c r="G3" s="5">
        <f>E3+15%</f>
        <v>4.75</v>
      </c>
      <c r="H3" s="4">
        <v>8</v>
      </c>
      <c r="I3" s="5">
        <f>E3*F3</f>
        <v>69</v>
      </c>
      <c r="J3" s="3">
        <f>F3-H3</f>
        <v>7</v>
      </c>
      <c r="K3" s="5">
        <f>G3*J3</f>
        <v>33.25</v>
      </c>
    </row>
    <row r="4" spans="1:11" ht="15">
      <c r="A4" s="3">
        <v>2</v>
      </c>
      <c r="B4" s="3" t="s">
        <v>21</v>
      </c>
      <c r="C4" s="3" t="s">
        <v>24</v>
      </c>
      <c r="D4" s="4" t="s">
        <v>33</v>
      </c>
      <c r="E4" s="5">
        <v>1.3</v>
      </c>
      <c r="F4" s="3">
        <v>25</v>
      </c>
      <c r="G4" s="5">
        <f aca="true" t="shared" si="0" ref="G4:G10">E4+15%</f>
        <v>1.45</v>
      </c>
      <c r="H4" s="4">
        <v>6</v>
      </c>
      <c r="I4" s="5">
        <f aca="true" t="shared" si="1" ref="I4:I10">E4*F4</f>
        <v>32.5</v>
      </c>
      <c r="J4" s="3">
        <f aca="true" t="shared" si="2" ref="J4:J10">F4-H4</f>
        <v>19</v>
      </c>
      <c r="K4" s="5">
        <f aca="true" t="shared" si="3" ref="K4:K10">G4*J4</f>
        <v>27.55</v>
      </c>
    </row>
    <row r="5" spans="1:11" ht="15">
      <c r="A5" s="3">
        <v>3</v>
      </c>
      <c r="B5" s="3" t="s">
        <v>21</v>
      </c>
      <c r="C5" s="3" t="s">
        <v>25</v>
      </c>
      <c r="D5" s="4" t="s">
        <v>32</v>
      </c>
      <c r="E5" s="5">
        <v>4.2</v>
      </c>
      <c r="F5" s="3">
        <v>10</v>
      </c>
      <c r="G5" s="5">
        <f t="shared" si="0"/>
        <v>4.3500000000000005</v>
      </c>
      <c r="H5" s="4">
        <v>4</v>
      </c>
      <c r="I5" s="5">
        <f t="shared" si="1"/>
        <v>42</v>
      </c>
      <c r="J5" s="3">
        <f t="shared" si="2"/>
        <v>6</v>
      </c>
      <c r="K5" s="5">
        <f t="shared" si="3"/>
        <v>26.1</v>
      </c>
    </row>
    <row r="6" spans="1:11" ht="15">
      <c r="A6" s="3">
        <v>4</v>
      </c>
      <c r="B6" s="3" t="s">
        <v>21</v>
      </c>
      <c r="C6" s="3" t="s">
        <v>26</v>
      </c>
      <c r="D6" s="4" t="s">
        <v>33</v>
      </c>
      <c r="E6" s="5">
        <v>8</v>
      </c>
      <c r="F6" s="3">
        <v>8</v>
      </c>
      <c r="G6" s="5">
        <f t="shared" si="0"/>
        <v>8.15</v>
      </c>
      <c r="H6" s="4">
        <v>3</v>
      </c>
      <c r="I6" s="5">
        <f t="shared" si="1"/>
        <v>64</v>
      </c>
      <c r="J6" s="3">
        <f t="shared" si="2"/>
        <v>5</v>
      </c>
      <c r="K6" s="5">
        <f t="shared" si="3"/>
        <v>40.75</v>
      </c>
    </row>
    <row r="7" spans="1:11" ht="15">
      <c r="A7" s="3">
        <v>5</v>
      </c>
      <c r="B7" s="3" t="s">
        <v>22</v>
      </c>
      <c r="C7" s="3" t="s">
        <v>27</v>
      </c>
      <c r="D7" s="4" t="s">
        <v>33</v>
      </c>
      <c r="E7" s="5">
        <v>0.65</v>
      </c>
      <c r="F7" s="3">
        <v>30</v>
      </c>
      <c r="G7" s="5">
        <f t="shared" si="0"/>
        <v>0.8</v>
      </c>
      <c r="H7" s="4">
        <v>22</v>
      </c>
      <c r="I7" s="5">
        <f t="shared" si="1"/>
        <v>19.5</v>
      </c>
      <c r="J7" s="3">
        <f t="shared" si="2"/>
        <v>8</v>
      </c>
      <c r="K7" s="5">
        <f t="shared" si="3"/>
        <v>6.4</v>
      </c>
    </row>
    <row r="8" spans="1:11" ht="15">
      <c r="A8" s="3">
        <v>6</v>
      </c>
      <c r="B8" s="3" t="s">
        <v>22</v>
      </c>
      <c r="C8" s="3" t="s">
        <v>28</v>
      </c>
      <c r="D8" s="4" t="s">
        <v>32</v>
      </c>
      <c r="E8" s="5">
        <v>3.4</v>
      </c>
      <c r="F8" s="3">
        <v>14</v>
      </c>
      <c r="G8" s="5">
        <f t="shared" si="0"/>
        <v>3.55</v>
      </c>
      <c r="H8" s="4">
        <v>11</v>
      </c>
      <c r="I8" s="5">
        <f t="shared" si="1"/>
        <v>47.6</v>
      </c>
      <c r="J8" s="3">
        <f t="shared" si="2"/>
        <v>3</v>
      </c>
      <c r="K8" s="5">
        <f t="shared" si="3"/>
        <v>10.649999999999999</v>
      </c>
    </row>
    <row r="9" spans="1:11" ht="15">
      <c r="A9" s="3">
        <v>7</v>
      </c>
      <c r="B9" s="3" t="s">
        <v>22</v>
      </c>
      <c r="C9" s="3" t="s">
        <v>29</v>
      </c>
      <c r="D9" s="4" t="s">
        <v>33</v>
      </c>
      <c r="E9" s="5">
        <v>0.5</v>
      </c>
      <c r="F9" s="3">
        <v>25</v>
      </c>
      <c r="G9" s="5">
        <f t="shared" si="0"/>
        <v>0.65</v>
      </c>
      <c r="H9" s="4">
        <v>16</v>
      </c>
      <c r="I9" s="5">
        <f t="shared" si="1"/>
        <v>12.5</v>
      </c>
      <c r="J9" s="3">
        <f t="shared" si="2"/>
        <v>9</v>
      </c>
      <c r="K9" s="5">
        <f t="shared" si="3"/>
        <v>5.8500000000000005</v>
      </c>
    </row>
    <row r="10" spans="1:11" ht="15">
      <c r="A10" s="3">
        <v>8</v>
      </c>
      <c r="B10" s="3" t="s">
        <v>22</v>
      </c>
      <c r="C10" s="3" t="s">
        <v>30</v>
      </c>
      <c r="D10" s="4" t="s">
        <v>33</v>
      </c>
      <c r="E10" s="5">
        <v>0.85</v>
      </c>
      <c r="F10" s="3">
        <v>45</v>
      </c>
      <c r="G10" s="5">
        <f t="shared" si="0"/>
        <v>1</v>
      </c>
      <c r="H10" s="4">
        <v>30</v>
      </c>
      <c r="I10" s="5">
        <f t="shared" si="1"/>
        <v>38.25</v>
      </c>
      <c r="J10" s="3">
        <f t="shared" si="2"/>
        <v>15</v>
      </c>
      <c r="K10" s="5">
        <f t="shared" si="3"/>
        <v>15</v>
      </c>
    </row>
    <row r="11" spans="1:11" ht="15">
      <c r="A11" s="3"/>
      <c r="B11" s="3"/>
      <c r="C11" s="3"/>
      <c r="D11" s="3"/>
      <c r="E11" s="3"/>
      <c r="F11" s="3"/>
      <c r="G11" s="17" t="s">
        <v>35</v>
      </c>
      <c r="H11" s="17"/>
      <c r="I11" s="5">
        <f>SUM(I3:I10)</f>
        <v>325.35</v>
      </c>
      <c r="J11" s="3"/>
      <c r="K11" s="5">
        <f>SUM(K3:K10)</f>
        <v>165.55</v>
      </c>
    </row>
    <row r="12" spans="1:11" ht="15">
      <c r="A12" s="3"/>
      <c r="B12" s="3"/>
      <c r="C12" s="3"/>
      <c r="D12" s="3"/>
      <c r="E12" s="3"/>
      <c r="F12" s="3"/>
      <c r="G12" s="15" t="s">
        <v>34</v>
      </c>
      <c r="H12" s="15"/>
      <c r="I12" s="3"/>
      <c r="J12" s="3"/>
      <c r="K12" s="3"/>
    </row>
    <row r="13" spans="1:11" ht="15">
      <c r="A13" s="3"/>
      <c r="B13" s="3"/>
      <c r="C13" s="3"/>
      <c r="D13" s="3"/>
      <c r="E13" s="3"/>
      <c r="F13" s="3"/>
      <c r="G13" s="15" t="s">
        <v>36</v>
      </c>
      <c r="H13" s="15"/>
      <c r="I13" s="3"/>
      <c r="J13" s="3"/>
      <c r="K13" s="3"/>
    </row>
  </sheetData>
  <sheetProtection/>
  <mergeCells count="7">
    <mergeCell ref="G13:H13"/>
    <mergeCell ref="A1:D1"/>
    <mergeCell ref="E1:F1"/>
    <mergeCell ref="G1:I1"/>
    <mergeCell ref="J1:K1"/>
    <mergeCell ref="G11:H11"/>
    <mergeCell ref="G12:H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5.421875" style="0" bestFit="1" customWidth="1"/>
    <col min="2" max="2" width="12.421875" style="0" bestFit="1" customWidth="1"/>
    <col min="3" max="3" width="12.57421875" style="0" bestFit="1" customWidth="1"/>
    <col min="4" max="4" width="14.28125" style="0" customWidth="1"/>
    <col min="5" max="5" width="11.140625" style="0" bestFit="1" customWidth="1"/>
    <col min="7" max="7" width="17.7109375" style="0" customWidth="1"/>
    <col min="8" max="8" width="11.140625" style="0" customWidth="1"/>
    <col min="9" max="9" width="9.00390625" style="0" customWidth="1"/>
  </cols>
  <sheetData>
    <row r="1" spans="1:5" ht="15">
      <c r="A1" s="21" t="s">
        <v>44</v>
      </c>
      <c r="B1" s="21"/>
      <c r="C1" s="21"/>
      <c r="D1" s="21"/>
      <c r="E1" s="21"/>
    </row>
    <row r="2" spans="1:8" ht="15">
      <c r="A2" s="1" t="s">
        <v>37</v>
      </c>
      <c r="B2" s="1" t="s">
        <v>38</v>
      </c>
      <c r="C2" s="1" t="s">
        <v>39</v>
      </c>
      <c r="D2" s="1" t="s">
        <v>40</v>
      </c>
      <c r="E2" s="1" t="s">
        <v>41</v>
      </c>
      <c r="F2" s="10"/>
      <c r="G2" s="18" t="s">
        <v>42</v>
      </c>
      <c r="H2" s="18"/>
    </row>
    <row r="3" spans="1:8" ht="15">
      <c r="A3" s="9" t="s">
        <v>43</v>
      </c>
      <c r="B3" s="9">
        <v>180</v>
      </c>
      <c r="C3" s="9">
        <v>140</v>
      </c>
      <c r="D3" s="9">
        <v>240</v>
      </c>
      <c r="E3" s="9">
        <v>220</v>
      </c>
      <c r="F3" s="10"/>
      <c r="G3" s="19">
        <v>19</v>
      </c>
      <c r="H3" s="20"/>
    </row>
    <row r="7" spans="1:4" ht="15">
      <c r="A7" s="22" t="s">
        <v>45</v>
      </c>
      <c r="B7" s="22"/>
      <c r="C7" s="22"/>
      <c r="D7" s="22"/>
    </row>
    <row r="8" spans="1:9" ht="30">
      <c r="A8" s="12" t="s">
        <v>46</v>
      </c>
      <c r="B8" s="12" t="s">
        <v>47</v>
      </c>
      <c r="C8" s="12" t="s">
        <v>48</v>
      </c>
      <c r="D8" s="12" t="s">
        <v>49</v>
      </c>
      <c r="E8" s="12" t="s">
        <v>50</v>
      </c>
      <c r="F8" s="12" t="s">
        <v>18</v>
      </c>
      <c r="G8" s="13" t="s">
        <v>51</v>
      </c>
      <c r="H8" s="13" t="s">
        <v>52</v>
      </c>
      <c r="I8" s="13" t="s">
        <v>53</v>
      </c>
    </row>
    <row r="9" spans="1:9" ht="15">
      <c r="A9" s="9" t="s">
        <v>54</v>
      </c>
      <c r="B9" s="9" t="s">
        <v>40</v>
      </c>
      <c r="C9" s="4">
        <v>19</v>
      </c>
      <c r="D9" s="14">
        <f>(D3/G3)*C9</f>
        <v>240</v>
      </c>
      <c r="E9" s="14">
        <f>D9*20%</f>
        <v>48</v>
      </c>
      <c r="F9" s="14">
        <f>D9+E9</f>
        <v>288</v>
      </c>
      <c r="G9" s="9"/>
      <c r="H9" s="9"/>
      <c r="I9" s="9"/>
    </row>
    <row r="10" spans="1:9" ht="15">
      <c r="A10" s="9" t="s">
        <v>55</v>
      </c>
      <c r="B10" s="9" t="s">
        <v>38</v>
      </c>
      <c r="C10" s="4">
        <v>18</v>
      </c>
      <c r="D10" s="14">
        <f>(B3/G3)*C10</f>
        <v>170.52631578947367</v>
      </c>
      <c r="E10" s="14">
        <f aca="true" t="shared" si="0" ref="E10:E17">D10*20%</f>
        <v>34.10526315789473</v>
      </c>
      <c r="F10" s="14">
        <f aca="true" t="shared" si="1" ref="F10:F17">D10+E10</f>
        <v>204.6315789473684</v>
      </c>
      <c r="G10" s="9"/>
      <c r="H10" s="9"/>
      <c r="I10" s="9"/>
    </row>
    <row r="11" spans="1:9" ht="15">
      <c r="A11" s="9" t="s">
        <v>56</v>
      </c>
      <c r="B11" s="9" t="s">
        <v>41</v>
      </c>
      <c r="C11" s="4">
        <v>17</v>
      </c>
      <c r="D11" s="14">
        <f>(E3/G3)*C11</f>
        <v>196.8421052631579</v>
      </c>
      <c r="E11" s="14">
        <f t="shared" si="0"/>
        <v>39.36842105263158</v>
      </c>
      <c r="F11" s="14">
        <f t="shared" si="1"/>
        <v>236.21052631578948</v>
      </c>
      <c r="G11" s="9"/>
      <c r="H11" s="9"/>
      <c r="I11" s="9"/>
    </row>
    <row r="12" spans="1:9" ht="15">
      <c r="A12" s="9" t="s">
        <v>57</v>
      </c>
      <c r="B12" s="9" t="s">
        <v>41</v>
      </c>
      <c r="C12" s="4">
        <v>19</v>
      </c>
      <c r="D12" s="14">
        <f>(E3/G3)*C12</f>
        <v>220</v>
      </c>
      <c r="E12" s="14">
        <f t="shared" si="0"/>
        <v>44</v>
      </c>
      <c r="F12" s="14">
        <f t="shared" si="1"/>
        <v>264</v>
      </c>
      <c r="G12" s="9"/>
      <c r="H12" s="9"/>
      <c r="I12" s="9"/>
    </row>
    <row r="13" spans="1:9" ht="15">
      <c r="A13" s="9" t="s">
        <v>58</v>
      </c>
      <c r="B13" s="9" t="s">
        <v>39</v>
      </c>
      <c r="C13" s="4">
        <v>16</v>
      </c>
      <c r="D13" s="14">
        <f>(C3/G3)*C13</f>
        <v>117.89473684210526</v>
      </c>
      <c r="E13" s="14">
        <f t="shared" si="0"/>
        <v>23.578947368421055</v>
      </c>
      <c r="F13" s="14">
        <f t="shared" si="1"/>
        <v>141.4736842105263</v>
      </c>
      <c r="G13" s="9"/>
      <c r="H13" s="9"/>
      <c r="I13" s="9"/>
    </row>
    <row r="14" spans="1:9" ht="15">
      <c r="A14" s="9" t="s">
        <v>59</v>
      </c>
      <c r="B14" s="9" t="s">
        <v>39</v>
      </c>
      <c r="C14" s="4">
        <v>10</v>
      </c>
      <c r="D14" s="14">
        <f>(C3/G3)*C14</f>
        <v>73.68421052631578</v>
      </c>
      <c r="E14" s="14">
        <f t="shared" si="0"/>
        <v>14.736842105263158</v>
      </c>
      <c r="F14" s="14">
        <f t="shared" si="1"/>
        <v>88.42105263157893</v>
      </c>
      <c r="G14" s="9"/>
      <c r="H14" s="9"/>
      <c r="I14" s="9"/>
    </row>
    <row r="15" spans="1:9" ht="15">
      <c r="A15" s="9" t="s">
        <v>60</v>
      </c>
      <c r="B15" s="9" t="s">
        <v>39</v>
      </c>
      <c r="C15" s="4">
        <v>19</v>
      </c>
      <c r="D15" s="14">
        <f>(C3/G3)*C15</f>
        <v>140</v>
      </c>
      <c r="E15" s="14">
        <f t="shared" si="0"/>
        <v>28</v>
      </c>
      <c r="F15" s="14">
        <f t="shared" si="1"/>
        <v>168</v>
      </c>
      <c r="G15" s="9"/>
      <c r="H15" s="9"/>
      <c r="I15" s="9"/>
    </row>
    <row r="16" spans="1:9" ht="15">
      <c r="A16" s="9" t="s">
        <v>61</v>
      </c>
      <c r="B16" s="9" t="s">
        <v>39</v>
      </c>
      <c r="C16" s="4">
        <v>10</v>
      </c>
      <c r="D16" s="14">
        <f>(C3/G3)*C16</f>
        <v>73.68421052631578</v>
      </c>
      <c r="E16" s="14">
        <f t="shared" si="0"/>
        <v>14.736842105263158</v>
      </c>
      <c r="F16" s="14">
        <f t="shared" si="1"/>
        <v>88.42105263157893</v>
      </c>
      <c r="G16" s="9"/>
      <c r="H16" s="9"/>
      <c r="I16" s="9"/>
    </row>
    <row r="17" spans="1:9" ht="15">
      <c r="A17" s="9" t="s">
        <v>62</v>
      </c>
      <c r="B17" s="9" t="s">
        <v>39</v>
      </c>
      <c r="C17" s="4">
        <v>18</v>
      </c>
      <c r="D17" s="14">
        <f>(C3/G3)*C17</f>
        <v>132.6315789473684</v>
      </c>
      <c r="E17" s="14">
        <f t="shared" si="0"/>
        <v>26.526315789473685</v>
      </c>
      <c r="F17" s="14">
        <f t="shared" si="1"/>
        <v>159.15789473684208</v>
      </c>
      <c r="G17" s="9"/>
      <c r="H17" s="9"/>
      <c r="I17" s="9"/>
    </row>
    <row r="18" spans="1:9" ht="15">
      <c r="A18" s="11" t="s">
        <v>63</v>
      </c>
      <c r="B18" s="9"/>
      <c r="C18" s="4"/>
      <c r="D18" s="9"/>
      <c r="E18" s="9"/>
      <c r="F18" s="9"/>
      <c r="G18" s="9"/>
      <c r="H18" s="9"/>
      <c r="I18" s="9"/>
    </row>
  </sheetData>
  <sheetProtection/>
  <mergeCells count="4">
    <mergeCell ref="G2:H2"/>
    <mergeCell ref="G3:H3"/>
    <mergeCell ref="A1:E1"/>
    <mergeCell ref="A7:D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Костя</dc:creator>
  <cp:keywords/>
  <dc:description/>
  <cp:lastModifiedBy>Костя</cp:lastModifiedBy>
  <cp:lastPrinted>2010-12-18T14:19:41Z</cp:lastPrinted>
  <dcterms:created xsi:type="dcterms:W3CDTF">2010-12-18T14:11:06Z</dcterms:created>
  <dcterms:modified xsi:type="dcterms:W3CDTF">2010-12-19T05:14:55Z</dcterms:modified>
  <cp:category/>
  <cp:version/>
  <cp:contentType/>
  <cp:contentStatus/>
</cp:coreProperties>
</file>