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Прайс">Лист1!$E$2:$AA$16</definedName>
  </definedNames>
  <calcPr calcId="124519"/>
</workbook>
</file>

<file path=xl/calcChain.xml><?xml version="1.0" encoding="utf-8"?>
<calcChain xmlns="http://schemas.openxmlformats.org/spreadsheetml/2006/main">
  <c r="G22" i="1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21"/>
  <c r="H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21"/>
  <c r="AA16"/>
  <c r="AA15"/>
  <c r="AA14"/>
  <c r="AA13"/>
  <c r="AA12"/>
  <c r="AA11"/>
  <c r="AA10"/>
  <c r="AA9"/>
  <c r="AA8"/>
  <c r="AA7"/>
  <c r="AA6"/>
  <c r="AA5"/>
</calcChain>
</file>

<file path=xl/sharedStrings.xml><?xml version="1.0" encoding="utf-8"?>
<sst xmlns="http://schemas.openxmlformats.org/spreadsheetml/2006/main" count="117" uniqueCount="32">
  <si>
    <t>Предзабой</t>
  </si>
  <si>
    <t>Количество</t>
  </si>
  <si>
    <t>Вес</t>
  </si>
  <si>
    <t>Средний вес</t>
  </si>
  <si>
    <t/>
  </si>
  <si>
    <t>0,500-0,600</t>
  </si>
  <si>
    <t>0,600-0,700</t>
  </si>
  <si>
    <t>0,700-0,800</t>
  </si>
  <si>
    <t>0,800-0,900</t>
  </si>
  <si>
    <t>0,900-1,000</t>
  </si>
  <si>
    <t>1,000-1,100</t>
  </si>
  <si>
    <t>1,100-1,200</t>
  </si>
  <si>
    <t>1,200-1,300</t>
  </si>
  <si>
    <t>1,300-1,400</t>
  </si>
  <si>
    <t>1,400-1,500</t>
  </si>
  <si>
    <t>1,500-1,600</t>
  </si>
  <si>
    <t>1,600-1,700</t>
  </si>
  <si>
    <t>1,700-1,800</t>
  </si>
  <si>
    <t>1,800-1,900</t>
  </si>
  <si>
    <t>1,900-2,000</t>
  </si>
  <si>
    <t>2,000-2,100</t>
  </si>
  <si>
    <t>2,100-2,200</t>
  </si>
  <si>
    <t>2,200-2,300</t>
  </si>
  <si>
    <t>2,300-2,400</t>
  </si>
  <si>
    <t>2,400-2,500</t>
  </si>
  <si>
    <t>2,500-3,500</t>
  </si>
  <si>
    <t>ИТОГО</t>
  </si>
  <si>
    <t xml:space="preserve">Вес </t>
  </si>
  <si>
    <t>Голов</t>
  </si>
  <si>
    <t>VLOOKUP2(таблица; номер_столбца_где_ищем; искомое_значение; N; номер_столбца_из_которого_берем_значение)</t>
  </si>
  <si>
    <t>ЕСЛИОШИБКА(ВПР(B3;Прайс;2;ЛОЖЬ);0)</t>
  </si>
  <si>
    <t>ИНДЕКС(A1:G13;ПОИСКПОЗ(C16;D1:D13;0);2)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</si>
</sst>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Arial Black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</cellStyleXfs>
  <cellXfs count="32">
    <xf numFmtId="0" fontId="0" fillId="0" borderId="0" xfId="0"/>
    <xf numFmtId="0" fontId="0" fillId="0" borderId="1" xfId="0" applyNumberFormat="1" applyBorder="1"/>
    <xf numFmtId="2" fontId="0" fillId="0" borderId="1" xfId="1" applyNumberFormat="1" applyFont="1" applyBorder="1"/>
    <xf numFmtId="2" fontId="4" fillId="2" borderId="1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/>
    </xf>
    <xf numFmtId="2" fontId="0" fillId="0" borderId="1" xfId="0" applyNumberFormat="1" applyBorder="1"/>
    <xf numFmtId="2" fontId="8" fillId="0" borderId="1" xfId="2" applyNumberFormat="1" applyFont="1" applyFill="1" applyBorder="1" applyAlignment="1">
      <alignment horizontal="center" vertical="center"/>
    </xf>
    <xf numFmtId="2" fontId="9" fillId="0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0" fillId="0" borderId="5" xfId="0" applyNumberFormat="1" applyBorder="1" applyAlignment="1">
      <alignment wrapText="1"/>
    </xf>
    <xf numFmtId="0" fontId="0" fillId="0" borderId="6" xfId="0" applyBorder="1"/>
    <xf numFmtId="3" fontId="0" fillId="0" borderId="7" xfId="0" applyNumberFormat="1" applyBorder="1" applyAlignment="1">
      <alignment wrapText="1"/>
    </xf>
    <xf numFmtId="3" fontId="0" fillId="0" borderId="8" xfId="0" applyNumberFormat="1" applyBorder="1" applyAlignment="1">
      <alignment wrapText="1"/>
    </xf>
    <xf numFmtId="0" fontId="0" fillId="0" borderId="8" xfId="0" applyBorder="1"/>
    <xf numFmtId="0" fontId="0" fillId="0" borderId="9" xfId="0" applyBorder="1"/>
    <xf numFmtId="1" fontId="0" fillId="0" borderId="1" xfId="0" applyNumberFormat="1" applyBorder="1"/>
    <xf numFmtId="1" fontId="0" fillId="0" borderId="5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6" xfId="0" applyNumberFormat="1" applyBorder="1"/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/>
    </xf>
    <xf numFmtId="2" fontId="5" fillId="0" borderId="3" xfId="2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 14" xfId="3"/>
    <cellStyle name="Обычный 2 4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54"/>
  <sheetViews>
    <sheetView tabSelected="1" topLeftCell="A13" zoomScale="115" zoomScaleNormal="115" workbookViewId="0">
      <selection activeCell="I21" sqref="I21"/>
    </sheetView>
  </sheetViews>
  <sheetFormatPr defaultRowHeight="15"/>
  <cols>
    <col min="1" max="1" width="11.5703125" bestFit="1" customWidth="1"/>
    <col min="2" max="2" width="11.85546875" customWidth="1"/>
    <col min="3" max="3" width="12.42578125" bestFit="1" customWidth="1"/>
    <col min="6" max="6" width="10.5703125" bestFit="1" customWidth="1"/>
    <col min="7" max="7" width="10.42578125" bestFit="1" customWidth="1"/>
    <col min="8" max="8" width="10.5703125" bestFit="1" customWidth="1"/>
    <col min="9" max="27" width="10.42578125" bestFit="1" customWidth="1"/>
    <col min="28" max="28" width="6" bestFit="1" customWidth="1"/>
    <col min="29" max="31" width="10.42578125" bestFit="1" customWidth="1"/>
    <col min="32" max="32" width="6" bestFit="1" customWidth="1"/>
  </cols>
  <sheetData>
    <row r="1" spans="1:27">
      <c r="A1" s="28" t="s">
        <v>0</v>
      </c>
      <c r="B1" s="28"/>
      <c r="C1" s="28"/>
    </row>
    <row r="2" spans="1:27">
      <c r="A2" s="1" t="s">
        <v>1</v>
      </c>
      <c r="B2" s="1" t="s">
        <v>2</v>
      </c>
      <c r="C2" s="1" t="s">
        <v>3</v>
      </c>
      <c r="E2" s="3" t="s">
        <v>27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5" t="s">
        <v>26</v>
      </c>
    </row>
    <row r="3" spans="1:27">
      <c r="A3" s="2">
        <v>0</v>
      </c>
      <c r="B3" s="2">
        <v>0</v>
      </c>
      <c r="C3" s="2">
        <v>0</v>
      </c>
      <c r="E3" s="3"/>
      <c r="F3" s="4">
        <v>0.5</v>
      </c>
      <c r="G3" s="4">
        <v>0.6</v>
      </c>
      <c r="H3" s="4">
        <v>0.7</v>
      </c>
      <c r="I3" s="4">
        <v>0.8</v>
      </c>
      <c r="J3" s="4">
        <v>0.9</v>
      </c>
      <c r="K3" s="4">
        <v>1</v>
      </c>
      <c r="L3" s="4">
        <v>1.1000000000000001</v>
      </c>
      <c r="M3" s="4">
        <v>1.2</v>
      </c>
      <c r="N3" s="4">
        <v>1.3</v>
      </c>
      <c r="O3" s="4">
        <v>1.4</v>
      </c>
      <c r="P3" s="4">
        <v>1.5</v>
      </c>
      <c r="Q3" s="4">
        <v>1.6</v>
      </c>
      <c r="R3" s="4">
        <v>1.7</v>
      </c>
      <c r="S3" s="4">
        <v>1.8</v>
      </c>
      <c r="T3" s="4">
        <v>1.9</v>
      </c>
      <c r="U3" s="4">
        <v>2</v>
      </c>
      <c r="V3" s="4">
        <v>2.1</v>
      </c>
      <c r="W3" s="4">
        <v>2.2000000000000002</v>
      </c>
      <c r="X3" s="4">
        <v>2.2999999999999998</v>
      </c>
      <c r="Y3" s="4">
        <v>2.4</v>
      </c>
      <c r="Z3" s="4">
        <v>2.5</v>
      </c>
      <c r="AA3" s="6"/>
    </row>
    <row r="4" spans="1:27">
      <c r="A4" s="2">
        <v>0</v>
      </c>
      <c r="B4" s="2">
        <v>0</v>
      </c>
      <c r="C4" s="2">
        <v>0</v>
      </c>
      <c r="E4" s="3"/>
      <c r="F4" s="4">
        <v>0.6</v>
      </c>
      <c r="G4" s="4">
        <v>0.7</v>
      </c>
      <c r="H4" s="4">
        <v>0.8</v>
      </c>
      <c r="I4" s="4">
        <v>0.9</v>
      </c>
      <c r="J4" s="4">
        <v>1</v>
      </c>
      <c r="K4" s="4">
        <v>1.1000000000000001</v>
      </c>
      <c r="L4" s="4">
        <v>1.2</v>
      </c>
      <c r="M4" s="4">
        <v>1.3</v>
      </c>
      <c r="N4" s="4">
        <v>1.4</v>
      </c>
      <c r="O4" s="4">
        <v>1.5</v>
      </c>
      <c r="P4" s="4">
        <v>1.6</v>
      </c>
      <c r="Q4" s="4">
        <v>1.7</v>
      </c>
      <c r="R4" s="4">
        <v>1.8</v>
      </c>
      <c r="S4" s="4">
        <v>1.9</v>
      </c>
      <c r="T4" s="4">
        <v>2</v>
      </c>
      <c r="U4" s="4">
        <v>2.1</v>
      </c>
      <c r="V4" s="4">
        <v>2.2000000000000002</v>
      </c>
      <c r="W4" s="4">
        <v>2.2999999999999998</v>
      </c>
      <c r="X4" s="4">
        <v>2.4</v>
      </c>
      <c r="Y4" s="4">
        <v>2.5</v>
      </c>
      <c r="Z4" s="4">
        <v>3.5</v>
      </c>
      <c r="AA4" s="6"/>
    </row>
    <row r="5" spans="1:27">
      <c r="A5" s="2">
        <v>0</v>
      </c>
      <c r="B5" s="2">
        <v>0</v>
      </c>
      <c r="C5" s="2">
        <v>0</v>
      </c>
      <c r="E5" s="7">
        <v>1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6">
        <f t="shared" ref="AA5:AA16" si="0">SUM(E5:Z5)</f>
        <v>1</v>
      </c>
    </row>
    <row r="6" spans="1:27">
      <c r="A6" s="2">
        <v>0</v>
      </c>
      <c r="B6" s="2">
        <v>0</v>
      </c>
      <c r="C6" s="2">
        <v>0</v>
      </c>
      <c r="E6" s="7">
        <v>1.1000000000000001</v>
      </c>
      <c r="F6" s="8">
        <v>6.9579738380183689E-5</v>
      </c>
      <c r="G6" s="8">
        <v>6.2621764542165317E-4</v>
      </c>
      <c r="H6" s="8">
        <v>3.4094071806290006E-3</v>
      </c>
      <c r="I6" s="8">
        <v>1.4611745059838576E-2</v>
      </c>
      <c r="J6" s="8">
        <v>5.2950180907319788E-2</v>
      </c>
      <c r="K6" s="8">
        <v>0.16253826885610911</v>
      </c>
      <c r="L6" s="8">
        <v>0.26781241302532705</v>
      </c>
      <c r="M6" s="8">
        <v>0.24478151962148623</v>
      </c>
      <c r="N6" s="8">
        <v>0.11174505983857501</v>
      </c>
      <c r="O6" s="8">
        <v>2.978012802671862E-2</v>
      </c>
      <c r="P6" s="8">
        <v>7.72335096020039E-3</v>
      </c>
      <c r="Q6" s="8">
        <v>4.0356248260506539E-3</v>
      </c>
      <c r="R6" s="8">
        <v>2.5744503200667967E-3</v>
      </c>
      <c r="S6" s="8">
        <v>1.5307542443640412E-3</v>
      </c>
      <c r="T6" s="8">
        <v>9.0453659894238793E-4</v>
      </c>
      <c r="U6" s="8">
        <v>1.3915947676036738E-4</v>
      </c>
      <c r="V6" s="8">
        <v>0</v>
      </c>
      <c r="W6" s="8">
        <v>0</v>
      </c>
      <c r="X6" s="8">
        <v>0</v>
      </c>
      <c r="Y6" s="8">
        <v>0</v>
      </c>
      <c r="Z6" s="8">
        <v>1.7394934595045923E-3</v>
      </c>
      <c r="AA6" s="6">
        <f t="shared" si="0"/>
        <v>2.006971889785695</v>
      </c>
    </row>
    <row r="7" spans="1:27">
      <c r="A7" s="2">
        <v>6489.6663131260693</v>
      </c>
      <c r="B7" s="2">
        <v>7773.8588651844775</v>
      </c>
      <c r="C7" s="2">
        <v>1.1978826784146031</v>
      </c>
      <c r="E7" s="7">
        <v>1.2</v>
      </c>
      <c r="F7" s="8">
        <v>1.4022155004907755E-4</v>
      </c>
      <c r="G7" s="8">
        <v>3.405380501191883E-4</v>
      </c>
      <c r="H7" s="8">
        <v>1.4422788005047976E-3</v>
      </c>
      <c r="I7" s="8">
        <v>5.9293684020752793E-3</v>
      </c>
      <c r="J7" s="8">
        <v>1.8168706556359049E-2</v>
      </c>
      <c r="K7" s="8">
        <v>6.2819254421986742E-2</v>
      </c>
      <c r="L7" s="8">
        <v>0.17000861360950301</v>
      </c>
      <c r="M7" s="8">
        <v>0.25906932954067424</v>
      </c>
      <c r="N7" s="8">
        <v>0.20836922337292924</v>
      </c>
      <c r="O7" s="8">
        <v>9.3207267482622549E-2</v>
      </c>
      <c r="P7" s="8">
        <v>2.3236714008132851E-2</v>
      </c>
      <c r="Q7" s="8">
        <v>3.8060135013321048E-3</v>
      </c>
      <c r="R7" s="8">
        <v>9.8155085034354285E-4</v>
      </c>
      <c r="S7" s="8">
        <v>4.4069630015424371E-4</v>
      </c>
      <c r="T7" s="8">
        <v>8.0126600028044312E-5</v>
      </c>
      <c r="U7" s="8">
        <v>2.0031650007011078E-5</v>
      </c>
      <c r="V7" s="8">
        <v>4.0063300014022156E-5</v>
      </c>
      <c r="W7" s="8">
        <v>0</v>
      </c>
      <c r="X7" s="8">
        <v>0</v>
      </c>
      <c r="Y7" s="8">
        <v>0</v>
      </c>
      <c r="Z7" s="8">
        <v>7.4117105025940991E-4</v>
      </c>
      <c r="AA7" s="6">
        <f t="shared" si="0"/>
        <v>2.048841169047094</v>
      </c>
    </row>
    <row r="8" spans="1:27">
      <c r="A8" s="2">
        <v>0</v>
      </c>
      <c r="B8" s="2">
        <v>0</v>
      </c>
      <c r="C8" s="2">
        <v>0</v>
      </c>
      <c r="E8" s="7">
        <v>1.3</v>
      </c>
      <c r="F8" s="8">
        <v>6.6662222518498764E-5</v>
      </c>
      <c r="G8" s="8">
        <v>1.4999000066662221E-4</v>
      </c>
      <c r="H8" s="8">
        <v>4.4997000199986669E-4</v>
      </c>
      <c r="I8" s="8">
        <v>1.5498966735550963E-3</v>
      </c>
      <c r="J8" s="8">
        <v>4.2997133524431703E-3</v>
      </c>
      <c r="K8" s="8">
        <v>1.7565495633624424E-2</v>
      </c>
      <c r="L8" s="8">
        <v>6.0129324711685889E-2</v>
      </c>
      <c r="M8" s="8">
        <v>0.14842343843743749</v>
      </c>
      <c r="N8" s="8">
        <v>0.21856876208252782</v>
      </c>
      <c r="O8" s="8">
        <v>0.17965468968735418</v>
      </c>
      <c r="P8" s="8">
        <v>9.7610159322711817E-2</v>
      </c>
      <c r="Q8" s="8">
        <v>3.3364442370508632E-2</v>
      </c>
      <c r="R8" s="8">
        <v>7.3828411439237386E-3</v>
      </c>
      <c r="S8" s="8">
        <v>1.1165922271848543E-3</v>
      </c>
      <c r="T8" s="8">
        <v>2.9998000133324443E-4</v>
      </c>
      <c r="U8" s="8">
        <v>1.1665888940737284E-4</v>
      </c>
      <c r="V8" s="8">
        <v>4.9996666888874073E-5</v>
      </c>
      <c r="W8" s="8">
        <v>0</v>
      </c>
      <c r="X8" s="8">
        <v>0</v>
      </c>
      <c r="Y8" s="8">
        <v>0</v>
      </c>
      <c r="Z8" s="8">
        <v>3.9997333511099259E-4</v>
      </c>
      <c r="AA8" s="6">
        <f t="shared" si="0"/>
        <v>2.071198586760882</v>
      </c>
    </row>
    <row r="9" spans="1:27">
      <c r="A9" s="2">
        <v>0</v>
      </c>
      <c r="B9" s="2">
        <v>0</v>
      </c>
      <c r="C9" s="2">
        <v>0</v>
      </c>
      <c r="E9" s="7">
        <v>1.4</v>
      </c>
      <c r="F9" s="8">
        <v>3.2603557048073948E-5</v>
      </c>
      <c r="G9" s="8">
        <v>3.2603557048073948E-5</v>
      </c>
      <c r="H9" s="8">
        <v>4.7275157719707219E-4</v>
      </c>
      <c r="I9" s="8">
        <v>1.190029832254699E-3</v>
      </c>
      <c r="J9" s="8">
        <v>3.4559770470958383E-3</v>
      </c>
      <c r="K9" s="8">
        <v>8.9822799667443713E-3</v>
      </c>
      <c r="L9" s="8">
        <v>2.5936129631742823E-2</v>
      </c>
      <c r="M9" s="8">
        <v>7.8052915573089021E-2</v>
      </c>
      <c r="N9" s="8">
        <v>0.1599693526563748</v>
      </c>
      <c r="O9" s="8">
        <v>0.21458031071189868</v>
      </c>
      <c r="P9" s="8">
        <v>0.189149536214401</v>
      </c>
      <c r="Q9" s="8">
        <v>0.11652511288981628</v>
      </c>
      <c r="R9" s="8">
        <v>4.9720424498312765E-2</v>
      </c>
      <c r="S9" s="8">
        <v>1.5486689597835123E-2</v>
      </c>
      <c r="T9" s="8">
        <v>3.2114503692352836E-3</v>
      </c>
      <c r="U9" s="8">
        <v>6.19467583913405E-4</v>
      </c>
      <c r="V9" s="8">
        <v>8.1508892620184859E-5</v>
      </c>
      <c r="W9" s="8">
        <v>0</v>
      </c>
      <c r="X9" s="8">
        <v>0</v>
      </c>
      <c r="Y9" s="8">
        <v>0</v>
      </c>
      <c r="Z9" s="8">
        <v>2.6082845638459158E-4</v>
      </c>
      <c r="AA9" s="6">
        <f t="shared" si="0"/>
        <v>2.2677599726130122</v>
      </c>
    </row>
    <row r="10" spans="1:27">
      <c r="A10" s="2">
        <v>0</v>
      </c>
      <c r="B10" s="2">
        <v>0</v>
      </c>
      <c r="C10" s="2">
        <v>0</v>
      </c>
      <c r="E10" s="7">
        <v>1.5</v>
      </c>
      <c r="F10" s="8">
        <v>1.9088653159172098E-5</v>
      </c>
      <c r="G10" s="8">
        <v>5.1812058574895691E-5</v>
      </c>
      <c r="H10" s="8">
        <v>2.6996809467971967E-4</v>
      </c>
      <c r="I10" s="8">
        <v>9.4352485615336365E-4</v>
      </c>
      <c r="J10" s="8">
        <v>2.4651632079845109E-3</v>
      </c>
      <c r="K10" s="8">
        <v>6.4001527092252732E-3</v>
      </c>
      <c r="L10" s="8">
        <v>1.465463172534155E-2</v>
      </c>
      <c r="M10" s="8">
        <v>3.5270377137247413E-2</v>
      </c>
      <c r="N10" s="8">
        <v>7.5651059420250327E-2</v>
      </c>
      <c r="O10" s="8">
        <v>0.13605573886722477</v>
      </c>
      <c r="P10" s="8">
        <v>0.17838619072291456</v>
      </c>
      <c r="Q10" s="8">
        <v>0.16284257315044587</v>
      </c>
      <c r="R10" s="8">
        <v>0.10612473071364294</v>
      </c>
      <c r="S10" s="8">
        <v>5.194022524610728E-2</v>
      </c>
      <c r="T10" s="8">
        <v>1.9009571596084098E-2</v>
      </c>
      <c r="U10" s="8">
        <v>5.2112023124539827E-3</v>
      </c>
      <c r="V10" s="8">
        <v>8.6989719396798556E-4</v>
      </c>
      <c r="W10" s="8">
        <v>1.1180496850372229E-4</v>
      </c>
      <c r="X10" s="8">
        <v>1.6361702707861797E-5</v>
      </c>
      <c r="Y10" s="8">
        <v>2.7269504513102998E-6</v>
      </c>
      <c r="Z10" s="8">
        <v>2.8632979738758146E-4</v>
      </c>
      <c r="AA10" s="6">
        <f t="shared" si="0"/>
        <v>2.2965831310845082</v>
      </c>
    </row>
    <row r="11" spans="1:27">
      <c r="A11" s="2">
        <v>0</v>
      </c>
      <c r="B11" s="2">
        <v>0</v>
      </c>
      <c r="C11" s="2">
        <v>0</v>
      </c>
      <c r="E11" s="7">
        <v>1.6</v>
      </c>
      <c r="F11" s="8">
        <v>1.6783921003678476E-5</v>
      </c>
      <c r="G11" s="8">
        <v>5.3149083178315176E-5</v>
      </c>
      <c r="H11" s="8">
        <v>2.9371861756437333E-4</v>
      </c>
      <c r="I11" s="8">
        <v>5.6785599395778839E-4</v>
      </c>
      <c r="J11" s="8">
        <v>1.3790788424689149E-3</v>
      </c>
      <c r="K11" s="8">
        <v>2.7833335664433473E-3</v>
      </c>
      <c r="L11" s="8">
        <v>5.8268179084437106E-3</v>
      </c>
      <c r="M11" s="8">
        <v>1.3586584052477726E-2</v>
      </c>
      <c r="N11" s="8">
        <v>3.3909115067765082E-2</v>
      </c>
      <c r="O11" s="8">
        <v>8.2873407275829758E-2</v>
      </c>
      <c r="P11" s="8">
        <v>0.14934892373106565</v>
      </c>
      <c r="Q11" s="8">
        <v>0.18549309761248725</v>
      </c>
      <c r="R11" s="8">
        <v>0.15940808705260359</v>
      </c>
      <c r="S11" s="8">
        <v>0.10055247073303775</v>
      </c>
      <c r="T11" s="8">
        <v>5.0113990796816651E-2</v>
      </c>
      <c r="U11" s="8">
        <v>1.7539197448844007E-2</v>
      </c>
      <c r="V11" s="8">
        <v>4.6267675566807002E-3</v>
      </c>
      <c r="W11" s="8">
        <v>8.0003356784200737E-4</v>
      </c>
      <c r="X11" s="8">
        <v>1.3986600836398731E-4</v>
      </c>
      <c r="Y11" s="8">
        <v>4.195980250919619E-5</v>
      </c>
      <c r="Z11" s="8">
        <v>3.63651621746367E-4</v>
      </c>
      <c r="AA11" s="6">
        <f t="shared" si="0"/>
        <v>2.4097178902611307</v>
      </c>
    </row>
    <row r="12" spans="1:27">
      <c r="A12" s="2">
        <v>11478.212160253068</v>
      </c>
      <c r="B12" s="2">
        <v>14257.079214638487</v>
      </c>
      <c r="C12" s="2">
        <v>1.2420992934777877</v>
      </c>
      <c r="E12" s="7">
        <v>1.7</v>
      </c>
      <c r="F12" s="8">
        <v>5.9461162941424808E-6</v>
      </c>
      <c r="G12" s="8">
        <v>2.6757523323641164E-5</v>
      </c>
      <c r="H12" s="8">
        <v>1.3378761661820581E-4</v>
      </c>
      <c r="I12" s="8">
        <v>4.1622814058997368E-4</v>
      </c>
      <c r="J12" s="8">
        <v>9.0380967670965705E-4</v>
      </c>
      <c r="K12" s="8">
        <v>1.6589664460657523E-3</v>
      </c>
      <c r="L12" s="8">
        <v>3.9601134518988919E-3</v>
      </c>
      <c r="M12" s="8">
        <v>9.5464897102457529E-3</v>
      </c>
      <c r="N12" s="8">
        <v>1.8572694244754037E-2</v>
      </c>
      <c r="O12" s="8">
        <v>3.4389363587173039E-2</v>
      </c>
      <c r="P12" s="8">
        <v>6.9611183455526027E-2</v>
      </c>
      <c r="Q12" s="8">
        <v>0.12458302859487326</v>
      </c>
      <c r="R12" s="8">
        <v>0.16086623022173069</v>
      </c>
      <c r="S12" s="8">
        <v>0.14622391884740482</v>
      </c>
      <c r="T12" s="8">
        <v>0.10731253381853642</v>
      </c>
      <c r="U12" s="8">
        <v>6.3899938755002175E-2</v>
      </c>
      <c r="V12" s="8">
        <v>2.8829744852149817E-2</v>
      </c>
      <c r="W12" s="8">
        <v>9.4840554891572563E-3</v>
      </c>
      <c r="X12" s="8">
        <v>2.3041200639802115E-3</v>
      </c>
      <c r="Y12" s="8">
        <v>3.6271309394269132E-4</v>
      </c>
      <c r="Z12" s="8">
        <v>3.6568615208976255E-4</v>
      </c>
      <c r="AA12" s="6">
        <f t="shared" si="0"/>
        <v>2.4834573098580659</v>
      </c>
    </row>
    <row r="13" spans="1:27">
      <c r="A13" s="2">
        <v>0</v>
      </c>
      <c r="B13" s="2">
        <v>0</v>
      </c>
      <c r="C13" s="2">
        <v>0</v>
      </c>
      <c r="E13" s="7">
        <v>1.8</v>
      </c>
      <c r="F13" s="8">
        <v>2.428085315980617E-5</v>
      </c>
      <c r="G13" s="8">
        <v>1.1446687918194336E-4</v>
      </c>
      <c r="H13" s="8">
        <v>1.5609119888446824E-4</v>
      </c>
      <c r="I13" s="8">
        <v>4.9255444981321085E-4</v>
      </c>
      <c r="J13" s="8">
        <v>1.2348548178415708E-3</v>
      </c>
      <c r="K13" s="8">
        <v>1.7725022806658504E-3</v>
      </c>
      <c r="L13" s="8">
        <v>3.434006375458301E-3</v>
      </c>
      <c r="M13" s="8">
        <v>6.6286729126270845E-3</v>
      </c>
      <c r="N13" s="8">
        <v>1.2528920230459983E-2</v>
      </c>
      <c r="O13" s="8">
        <v>2.2865626289920324E-2</v>
      </c>
      <c r="P13" s="8">
        <v>4.9421942260131184E-2</v>
      </c>
      <c r="Q13" s="8">
        <v>9.736968986413129E-2</v>
      </c>
      <c r="R13" s="8">
        <v>0.14269510532687232</v>
      </c>
      <c r="S13" s="8">
        <v>0.15037826100529669</v>
      </c>
      <c r="T13" s="8">
        <v>0.12775891194028297</v>
      </c>
      <c r="U13" s="8">
        <v>9.4303364979378621E-2</v>
      </c>
      <c r="V13" s="8">
        <v>5.471516824896893E-2</v>
      </c>
      <c r="W13" s="8">
        <v>2.4471631291776076E-2</v>
      </c>
      <c r="X13" s="8">
        <v>7.8288407973832186E-3</v>
      </c>
      <c r="Y13" s="8">
        <v>1.7065971078035194E-3</v>
      </c>
      <c r="Z13" s="8">
        <v>8.1202110353008911E-3</v>
      </c>
      <c r="AA13" s="6">
        <f t="shared" si="0"/>
        <v>2.6080217001453376</v>
      </c>
    </row>
    <row r="14" spans="1:27">
      <c r="A14" s="2">
        <v>0</v>
      </c>
      <c r="B14" s="2">
        <v>0</v>
      </c>
      <c r="C14" s="2">
        <v>0</v>
      </c>
      <c r="E14" s="7">
        <v>1.9</v>
      </c>
      <c r="F14" s="8">
        <v>0</v>
      </c>
      <c r="G14" s="8">
        <v>0</v>
      </c>
      <c r="H14" s="8">
        <v>1.1446687918194336E-4</v>
      </c>
      <c r="I14" s="8">
        <v>1.5609119888446824E-4</v>
      </c>
      <c r="J14" s="8">
        <v>4.9255444981321085E-4</v>
      </c>
      <c r="K14" s="8">
        <v>1.2348548178415708E-3</v>
      </c>
      <c r="L14" s="8">
        <v>1.7725022806658504E-3</v>
      </c>
      <c r="M14" s="8">
        <v>3.434006375458301E-3</v>
      </c>
      <c r="N14" s="8">
        <v>6.6286729126270845E-3</v>
      </c>
      <c r="O14" s="8">
        <v>1.2528920230459983E-2</v>
      </c>
      <c r="P14" s="8">
        <v>2.2865626289920324E-2</v>
      </c>
      <c r="Q14" s="8">
        <v>4.9421942260131184E-2</v>
      </c>
      <c r="R14" s="8">
        <v>9.736968986413129E-2</v>
      </c>
      <c r="S14" s="8">
        <v>0.14269510532687232</v>
      </c>
      <c r="T14" s="8">
        <v>0.15037826100529669</v>
      </c>
      <c r="U14" s="8">
        <v>0.12775891194028297</v>
      </c>
      <c r="V14" s="8">
        <v>9.4303364979378621E-2</v>
      </c>
      <c r="W14" s="8">
        <v>5.471516824896893E-2</v>
      </c>
      <c r="X14" s="8">
        <v>2.4471631291776076E-2</v>
      </c>
      <c r="Y14" s="8">
        <v>9.1999999999999998E-3</v>
      </c>
      <c r="Z14" s="8">
        <v>8.5000000000000006E-3</v>
      </c>
      <c r="AA14" s="6">
        <f t="shared" si="0"/>
        <v>2.7080417703516906</v>
      </c>
    </row>
    <row r="15" spans="1:27">
      <c r="A15" s="2">
        <v>0</v>
      </c>
      <c r="B15" s="2">
        <v>0</v>
      </c>
      <c r="C15" s="2">
        <v>0</v>
      </c>
      <c r="E15" s="7">
        <v>2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6">
        <f t="shared" si="0"/>
        <v>2</v>
      </c>
    </row>
    <row r="16" spans="1:27">
      <c r="A16" s="2">
        <v>0</v>
      </c>
      <c r="B16" s="2">
        <v>0</v>
      </c>
      <c r="C16" s="2">
        <v>0</v>
      </c>
      <c r="E16" s="7">
        <v>2.1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6">
        <f t="shared" si="0"/>
        <v>2.1</v>
      </c>
    </row>
    <row r="17" spans="1:37">
      <c r="A17" s="2">
        <v>0</v>
      </c>
      <c r="B17" s="2">
        <v>0</v>
      </c>
      <c r="C17" s="2">
        <v>0</v>
      </c>
      <c r="D17" s="24" t="s">
        <v>29</v>
      </c>
    </row>
    <row r="18" spans="1:37" ht="15.75" thickBot="1">
      <c r="A18" s="2">
        <v>8033.1401054296311</v>
      </c>
      <c r="B18" s="2">
        <v>9977.9576493622262</v>
      </c>
      <c r="C18" s="2">
        <v>1.2420992934777877</v>
      </c>
      <c r="D18" t="s">
        <v>30</v>
      </c>
      <c r="I18" t="s">
        <v>31</v>
      </c>
    </row>
    <row r="19" spans="1:37">
      <c r="A19" s="2">
        <v>0</v>
      </c>
      <c r="B19" s="2">
        <v>0</v>
      </c>
      <c r="C19" s="2">
        <v>0</v>
      </c>
      <c r="F19" s="29" t="s">
        <v>5</v>
      </c>
      <c r="G19" s="30"/>
      <c r="H19" s="31" t="s">
        <v>6</v>
      </c>
      <c r="I19" s="31"/>
      <c r="J19" s="25" t="s">
        <v>8</v>
      </c>
      <c r="K19" s="25"/>
      <c r="L19" s="25" t="s">
        <v>9</v>
      </c>
      <c r="M19" s="25"/>
      <c r="N19" s="25" t="s">
        <v>10</v>
      </c>
      <c r="O19" s="25"/>
      <c r="P19" s="25" t="s">
        <v>11</v>
      </c>
      <c r="Q19" s="25"/>
      <c r="R19" s="25" t="s">
        <v>12</v>
      </c>
      <c r="S19" s="25"/>
      <c r="T19" s="25" t="s">
        <v>13</v>
      </c>
      <c r="U19" s="25"/>
      <c r="V19" s="25" t="s">
        <v>14</v>
      </c>
      <c r="W19" s="25"/>
      <c r="X19" s="25" t="s">
        <v>15</v>
      </c>
      <c r="Y19" s="25"/>
      <c r="Z19" s="25" t="s">
        <v>16</v>
      </c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0" spans="1:37">
      <c r="A20" s="2">
        <v>5927.2753189246278</v>
      </c>
      <c r="B20" s="2">
        <v>7362.2644858846088</v>
      </c>
      <c r="C20" s="2">
        <v>1.2420992934777877</v>
      </c>
      <c r="F20" s="12" t="s">
        <v>28</v>
      </c>
      <c r="G20" s="9" t="s">
        <v>2</v>
      </c>
      <c r="H20" s="9" t="s">
        <v>28</v>
      </c>
      <c r="I20" s="9" t="s">
        <v>2</v>
      </c>
      <c r="J20" s="9" t="s">
        <v>28</v>
      </c>
      <c r="K20" s="9" t="s">
        <v>2</v>
      </c>
      <c r="L20" s="9" t="s">
        <v>28</v>
      </c>
      <c r="M20" s="9" t="s">
        <v>2</v>
      </c>
      <c r="N20" s="9" t="s">
        <v>28</v>
      </c>
      <c r="O20" s="9" t="s">
        <v>2</v>
      </c>
      <c r="P20" s="9" t="s">
        <v>28</v>
      </c>
      <c r="Q20" s="9" t="s">
        <v>2</v>
      </c>
      <c r="R20" s="9" t="s">
        <v>28</v>
      </c>
      <c r="S20" s="9" t="s">
        <v>2</v>
      </c>
      <c r="T20" s="9" t="s">
        <v>28</v>
      </c>
      <c r="U20" s="9" t="s">
        <v>2</v>
      </c>
      <c r="V20" s="9" t="s">
        <v>28</v>
      </c>
      <c r="W20" s="9" t="s">
        <v>2</v>
      </c>
      <c r="X20" s="9" t="s">
        <v>28</v>
      </c>
      <c r="Y20" s="9" t="s">
        <v>2</v>
      </c>
      <c r="Z20" s="9" t="s">
        <v>28</v>
      </c>
      <c r="AA20" s="13" t="s">
        <v>2</v>
      </c>
    </row>
    <row r="21" spans="1:37">
      <c r="A21" s="2">
        <v>0</v>
      </c>
      <c r="B21" s="2">
        <v>0</v>
      </c>
      <c r="C21" s="2">
        <v>0</v>
      </c>
      <c r="F21" s="14">
        <f>IFERROR((VLOOKUP(C3,$E$2:$Z$16,2,TRUE)*A3),0)</f>
        <v>0</v>
      </c>
      <c r="G21" s="10">
        <f>IFERROR(INDEX(Прайс,MATCH(C3,F2:F16,-1)),0)</f>
        <v>0</v>
      </c>
      <c r="H21" s="10">
        <f>IFERROR((VLOOKUP(C3,$E$2:$Z$16,3,TRUE)*A3),0)</f>
        <v>0</v>
      </c>
      <c r="I21" s="10"/>
      <c r="J21" s="10">
        <f>IFERROR((VLOOKUP(C3,$E$2:$Z$16,4,TRUE)*A3),0)</f>
        <v>0</v>
      </c>
      <c r="K21" s="10"/>
      <c r="L21" s="10">
        <f>IFERROR((VLOOKUP(C3,$E$2:$Z$16,5,TRUE)*A3),0)</f>
        <v>0</v>
      </c>
      <c r="M21" s="10"/>
      <c r="N21" s="10">
        <f>IFERROR((VLOOKUP(C3,$E$2:$Z$16,6,TRUE)*A3),0)</f>
        <v>0</v>
      </c>
      <c r="O21" s="10"/>
      <c r="P21" s="10">
        <f>IFERROR((VLOOKUP(C3,$E$2:$Z$16,7,TRUE)*A3),0)</f>
        <v>0</v>
      </c>
      <c r="Q21" s="10"/>
      <c r="R21" s="10">
        <f>IFERROR((VLOOKUP(C3,$E$2:$Z$16,8,TRUE)*A3),0)</f>
        <v>0</v>
      </c>
      <c r="S21" s="10"/>
      <c r="T21" s="10">
        <f>IFERROR((VLOOKUP(C3,$E$2:$Z$16,9,TRUE)*A3),0)</f>
        <v>0</v>
      </c>
      <c r="U21" s="11"/>
      <c r="V21" s="10">
        <f>IFERROR((VLOOKUP(C3,$E$2:$Z$16,10,TRUE)*A3),0)</f>
        <v>0</v>
      </c>
      <c r="W21" s="11"/>
      <c r="X21" s="10">
        <f>IFERROR((VLOOKUP(C3,$E$2:$Z$16,11,TRUE)*A3),0)</f>
        <v>0</v>
      </c>
      <c r="Y21" s="11"/>
      <c r="Z21" s="10">
        <f>IFERROR((VLOOKUP(C3,$E$2:$Z$16,12,TRUE)*A3),0)</f>
        <v>0</v>
      </c>
      <c r="AA21" s="15"/>
    </row>
    <row r="22" spans="1:37">
      <c r="A22" s="2">
        <v>0</v>
      </c>
      <c r="B22" s="2">
        <v>0</v>
      </c>
      <c r="C22" s="2">
        <v>0</v>
      </c>
      <c r="F22" s="14">
        <f t="shared" ref="F22:F54" si="1">IFERROR((VLOOKUP(C4,$E$2:$Z$16,2,TRUE)*A4),0)</f>
        <v>0</v>
      </c>
      <c r="G22" s="10">
        <f>IFERROR(INDEX(Прайс,MATCH(C4,F3:F17,-1)),0)</f>
        <v>0</v>
      </c>
      <c r="H22" s="10">
        <f t="shared" ref="H22:H54" si="2">IFERROR((VLOOKUP(C4,$E$2:$Z$16,3,TRUE)*A4),0)</f>
        <v>0</v>
      </c>
      <c r="I22" s="10"/>
      <c r="J22" s="10">
        <f t="shared" ref="J22:J54" si="3">IFERROR((VLOOKUP(C4,$E$2:$Z$16,4,TRUE)*A4),0)</f>
        <v>0</v>
      </c>
      <c r="K22" s="10"/>
      <c r="L22" s="10">
        <f t="shared" ref="L22:L54" si="4">IFERROR((VLOOKUP(C4,$E$2:$Z$16,5,TRUE)*A4),0)</f>
        <v>0</v>
      </c>
      <c r="M22" s="10"/>
      <c r="N22" s="10">
        <f t="shared" ref="N22:N54" si="5">IFERROR((VLOOKUP(C4,$E$2:$Z$16,6,TRUE)*A4),0)</f>
        <v>0</v>
      </c>
      <c r="O22" s="10"/>
      <c r="P22" s="10">
        <f t="shared" ref="P22:P54" si="6">IFERROR((VLOOKUP(C4,$E$2:$Z$16,7,TRUE)*A4),0)</f>
        <v>0</v>
      </c>
      <c r="Q22" s="10"/>
      <c r="R22" s="10">
        <f t="shared" ref="R22:R54" si="7">IFERROR((VLOOKUP(C4,$E$2:$Z$16,8,TRUE)*A4),0)</f>
        <v>0</v>
      </c>
      <c r="S22" s="10"/>
      <c r="T22" s="10">
        <f t="shared" ref="T22:T54" si="8">IFERROR((VLOOKUP(C4,$E$2:$Z$16,9,TRUE)*A4),0)</f>
        <v>0</v>
      </c>
      <c r="U22" s="11"/>
      <c r="V22" s="10">
        <f t="shared" ref="V22:V54" si="9">IFERROR((VLOOKUP(C4,$E$2:$Z$16,10,TRUE)*A4),0)</f>
        <v>0</v>
      </c>
      <c r="W22" s="11"/>
      <c r="X22" s="10">
        <f t="shared" ref="X22:X54" si="10">IFERROR((VLOOKUP(C4,$E$2:$Z$16,11,TRUE)*A4),0)</f>
        <v>0</v>
      </c>
      <c r="Y22" s="11"/>
      <c r="Z22" s="10">
        <f t="shared" ref="Z22:Z54" si="11">IFERROR((VLOOKUP(C4,$E$2:$Z$16,12,TRUE)*A4),0)</f>
        <v>0</v>
      </c>
      <c r="AA22" s="15"/>
    </row>
    <row r="23" spans="1:37">
      <c r="A23" s="2">
        <v>0</v>
      </c>
      <c r="B23" s="2">
        <v>0</v>
      </c>
      <c r="C23" s="2">
        <v>0</v>
      </c>
      <c r="F23" s="14">
        <f t="shared" si="1"/>
        <v>0</v>
      </c>
      <c r="G23" s="10">
        <f>IFERROR(INDEX(Прайс,MATCH(C5,F4:F18,-1)),0)</f>
        <v>0</v>
      </c>
      <c r="H23" s="10">
        <f t="shared" si="2"/>
        <v>0</v>
      </c>
      <c r="I23" s="10"/>
      <c r="J23" s="10">
        <f t="shared" si="3"/>
        <v>0</v>
      </c>
      <c r="K23" s="10"/>
      <c r="L23" s="10">
        <f t="shared" si="4"/>
        <v>0</v>
      </c>
      <c r="M23" s="10"/>
      <c r="N23" s="10">
        <f t="shared" si="5"/>
        <v>0</v>
      </c>
      <c r="O23" s="10"/>
      <c r="P23" s="10">
        <f t="shared" si="6"/>
        <v>0</v>
      </c>
      <c r="Q23" s="10"/>
      <c r="R23" s="10">
        <f t="shared" si="7"/>
        <v>0</v>
      </c>
      <c r="S23" s="10"/>
      <c r="T23" s="10">
        <f t="shared" si="8"/>
        <v>0</v>
      </c>
      <c r="U23" s="11"/>
      <c r="V23" s="10">
        <f t="shared" si="9"/>
        <v>0</v>
      </c>
      <c r="W23" s="11"/>
      <c r="X23" s="10">
        <f t="shared" si="10"/>
        <v>0</v>
      </c>
      <c r="Y23" s="11"/>
      <c r="Z23" s="10">
        <f t="shared" si="11"/>
        <v>0</v>
      </c>
      <c r="AA23" s="15"/>
    </row>
    <row r="24" spans="1:37">
      <c r="A24" s="2">
        <v>7109.5430258302786</v>
      </c>
      <c r="B24" s="2">
        <v>8830.7583693337201</v>
      </c>
      <c r="C24" s="2">
        <v>1.2420992934777875</v>
      </c>
      <c r="F24" s="14">
        <f t="shared" si="1"/>
        <v>0</v>
      </c>
      <c r="G24" s="10">
        <f>IFERROR(INDEX(Прайс,MATCH(C6,F5:F19,-1)),0)</f>
        <v>0</v>
      </c>
      <c r="H24" s="10">
        <f t="shared" si="2"/>
        <v>0</v>
      </c>
      <c r="I24" s="10"/>
      <c r="J24" s="10">
        <f t="shared" si="3"/>
        <v>0</v>
      </c>
      <c r="K24" s="10"/>
      <c r="L24" s="10">
        <f t="shared" si="4"/>
        <v>0</v>
      </c>
      <c r="M24" s="10"/>
      <c r="N24" s="10">
        <f t="shared" si="5"/>
        <v>0</v>
      </c>
      <c r="O24" s="10"/>
      <c r="P24" s="10">
        <f t="shared" si="6"/>
        <v>0</v>
      </c>
      <c r="Q24" s="10"/>
      <c r="R24" s="10">
        <f t="shared" si="7"/>
        <v>0</v>
      </c>
      <c r="S24" s="10"/>
      <c r="T24" s="10">
        <f t="shared" si="8"/>
        <v>0</v>
      </c>
      <c r="U24" s="11"/>
      <c r="V24" s="10">
        <f t="shared" si="9"/>
        <v>0</v>
      </c>
      <c r="W24" s="11"/>
      <c r="X24" s="10">
        <f t="shared" si="10"/>
        <v>0</v>
      </c>
      <c r="Y24" s="11"/>
      <c r="Z24" s="10">
        <f t="shared" si="11"/>
        <v>0</v>
      </c>
      <c r="AA24" s="15"/>
    </row>
    <row r="25" spans="1:37">
      <c r="A25" s="2">
        <v>0</v>
      </c>
      <c r="B25" s="2">
        <v>0</v>
      </c>
      <c r="C25" s="2" t="s">
        <v>4</v>
      </c>
      <c r="F25" s="14">
        <f t="shared" si="1"/>
        <v>0.45154928424200313</v>
      </c>
      <c r="G25" s="10">
        <f>IFERROR(INDEX(Прайс,MATCH(C7,F6:F20,-1)),0)</f>
        <v>0</v>
      </c>
      <c r="H25" s="10">
        <f t="shared" si="2"/>
        <v>4.0639435581780283</v>
      </c>
      <c r="I25" s="10"/>
      <c r="J25" s="10">
        <f t="shared" si="3"/>
        <v>22.125914927858155</v>
      </c>
      <c r="K25" s="10"/>
      <c r="L25" s="10">
        <f t="shared" si="4"/>
        <v>94.825349690820673</v>
      </c>
      <c r="M25" s="10"/>
      <c r="N25" s="10">
        <f t="shared" si="5"/>
        <v>343.62900530816438</v>
      </c>
      <c r="O25" s="10"/>
      <c r="P25" s="10">
        <f t="shared" si="6"/>
        <v>1054.8191279893194</v>
      </c>
      <c r="Q25" s="10"/>
      <c r="R25" s="10">
        <f t="shared" si="7"/>
        <v>1738.0131950474702</v>
      </c>
      <c r="S25" s="10"/>
      <c r="T25" s="10">
        <f t="shared" si="8"/>
        <v>1588.550381963367</v>
      </c>
      <c r="U25" s="11"/>
      <c r="V25" s="10">
        <f t="shared" si="9"/>
        <v>725.18815049265709</v>
      </c>
      <c r="W25" s="11"/>
      <c r="X25" s="10">
        <f t="shared" si="10"/>
        <v>193.26309365557736</v>
      </c>
      <c r="Y25" s="11"/>
      <c r="Z25" s="10">
        <f t="shared" si="11"/>
        <v>50.121970550862351</v>
      </c>
      <c r="AA25" s="15"/>
    </row>
    <row r="26" spans="1:37">
      <c r="A26" s="2">
        <v>7418.3748708486819</v>
      </c>
      <c r="B26" s="2">
        <v>9214.3581858345224</v>
      </c>
      <c r="C26" s="2">
        <v>1.2420992934777877</v>
      </c>
      <c r="F26" s="14">
        <f t="shared" si="1"/>
        <v>0</v>
      </c>
      <c r="G26" s="10">
        <f>IFERROR(INDEX(Прайс,MATCH(C8,F7:F21,-1)),0)</f>
        <v>0</v>
      </c>
      <c r="H26" s="10">
        <f t="shared" si="2"/>
        <v>0</v>
      </c>
      <c r="I26" s="10"/>
      <c r="J26" s="10">
        <f t="shared" si="3"/>
        <v>0</v>
      </c>
      <c r="K26" s="10"/>
      <c r="L26" s="10">
        <f t="shared" si="4"/>
        <v>0</v>
      </c>
      <c r="M26" s="10"/>
      <c r="N26" s="10">
        <f t="shared" si="5"/>
        <v>0</v>
      </c>
      <c r="O26" s="10"/>
      <c r="P26" s="10">
        <f t="shared" si="6"/>
        <v>0</v>
      </c>
      <c r="Q26" s="10"/>
      <c r="R26" s="10">
        <f t="shared" si="7"/>
        <v>0</v>
      </c>
      <c r="S26" s="10"/>
      <c r="T26" s="10">
        <f t="shared" si="8"/>
        <v>0</v>
      </c>
      <c r="U26" s="11"/>
      <c r="V26" s="10">
        <f t="shared" si="9"/>
        <v>0</v>
      </c>
      <c r="W26" s="11"/>
      <c r="X26" s="10">
        <f t="shared" si="10"/>
        <v>0</v>
      </c>
      <c r="Y26" s="11"/>
      <c r="Z26" s="10">
        <f t="shared" si="11"/>
        <v>0</v>
      </c>
      <c r="AA26" s="15"/>
    </row>
    <row r="27" spans="1:37">
      <c r="A27" s="2">
        <v>0</v>
      </c>
      <c r="B27" s="2">
        <v>0</v>
      </c>
      <c r="C27" s="2" t="s">
        <v>4</v>
      </c>
      <c r="F27" s="14">
        <f t="shared" si="1"/>
        <v>0</v>
      </c>
      <c r="G27" s="10">
        <f>IFERROR(INDEX(Прайс,MATCH(C9,F8:F22,-1)),0)</f>
        <v>0</v>
      </c>
      <c r="H27" s="10">
        <f t="shared" si="2"/>
        <v>0</v>
      </c>
      <c r="I27" s="10"/>
      <c r="J27" s="10">
        <f t="shared" si="3"/>
        <v>0</v>
      </c>
      <c r="K27" s="10"/>
      <c r="L27" s="10">
        <f t="shared" si="4"/>
        <v>0</v>
      </c>
      <c r="M27" s="10"/>
      <c r="N27" s="10">
        <f t="shared" si="5"/>
        <v>0</v>
      </c>
      <c r="O27" s="10"/>
      <c r="P27" s="10">
        <f t="shared" si="6"/>
        <v>0</v>
      </c>
      <c r="Q27" s="10"/>
      <c r="R27" s="10">
        <f t="shared" si="7"/>
        <v>0</v>
      </c>
      <c r="S27" s="10"/>
      <c r="T27" s="10">
        <f t="shared" si="8"/>
        <v>0</v>
      </c>
      <c r="U27" s="11"/>
      <c r="V27" s="10">
        <f t="shared" si="9"/>
        <v>0</v>
      </c>
      <c r="W27" s="11"/>
      <c r="X27" s="10">
        <f t="shared" si="10"/>
        <v>0</v>
      </c>
      <c r="Y27" s="11"/>
      <c r="Z27" s="10">
        <f t="shared" si="11"/>
        <v>0</v>
      </c>
      <c r="AA27" s="15"/>
    </row>
    <row r="28" spans="1:37">
      <c r="A28" s="2">
        <v>8740.7729857669892</v>
      </c>
      <c r="B28" s="2">
        <v>10856.907950070909</v>
      </c>
      <c r="C28" s="2">
        <v>1.2420992934777875</v>
      </c>
      <c r="F28" s="14">
        <f t="shared" si="1"/>
        <v>0</v>
      </c>
      <c r="G28" s="10">
        <f>IFERROR(INDEX(Прайс,MATCH(C10,F9:F23,-1)),0)</f>
        <v>0</v>
      </c>
      <c r="H28" s="10">
        <f t="shared" si="2"/>
        <v>0</v>
      </c>
      <c r="I28" s="10"/>
      <c r="J28" s="10">
        <f t="shared" si="3"/>
        <v>0</v>
      </c>
      <c r="K28" s="10"/>
      <c r="L28" s="10">
        <f t="shared" si="4"/>
        <v>0</v>
      </c>
      <c r="M28" s="10"/>
      <c r="N28" s="10">
        <f t="shared" si="5"/>
        <v>0</v>
      </c>
      <c r="O28" s="10"/>
      <c r="P28" s="10">
        <f t="shared" si="6"/>
        <v>0</v>
      </c>
      <c r="Q28" s="10"/>
      <c r="R28" s="10">
        <f t="shared" si="7"/>
        <v>0</v>
      </c>
      <c r="S28" s="10"/>
      <c r="T28" s="10">
        <f t="shared" si="8"/>
        <v>0</v>
      </c>
      <c r="U28" s="11"/>
      <c r="V28" s="10">
        <f t="shared" si="9"/>
        <v>0</v>
      </c>
      <c r="W28" s="11"/>
      <c r="X28" s="10">
        <f t="shared" si="10"/>
        <v>0</v>
      </c>
      <c r="Y28" s="11"/>
      <c r="Z28" s="10">
        <f t="shared" si="11"/>
        <v>0</v>
      </c>
      <c r="AA28" s="15"/>
    </row>
    <row r="29" spans="1:37">
      <c r="A29" s="2">
        <v>0</v>
      </c>
      <c r="B29" s="2">
        <v>0</v>
      </c>
      <c r="C29" s="2" t="s">
        <v>4</v>
      </c>
      <c r="F29" s="14">
        <f t="shared" si="1"/>
        <v>0</v>
      </c>
      <c r="G29" s="10">
        <f>IFERROR(INDEX(Прайс,MATCH(C11,F10:F24,-1)),0)</f>
        <v>0</v>
      </c>
      <c r="H29" s="10">
        <f t="shared" si="2"/>
        <v>0</v>
      </c>
      <c r="I29" s="10"/>
      <c r="J29" s="10">
        <f t="shared" si="3"/>
        <v>0</v>
      </c>
      <c r="K29" s="10"/>
      <c r="L29" s="10">
        <f t="shared" si="4"/>
        <v>0</v>
      </c>
      <c r="M29" s="10"/>
      <c r="N29" s="10">
        <f t="shared" si="5"/>
        <v>0</v>
      </c>
      <c r="O29" s="10"/>
      <c r="P29" s="10">
        <f t="shared" si="6"/>
        <v>0</v>
      </c>
      <c r="Q29" s="10"/>
      <c r="R29" s="10">
        <f t="shared" si="7"/>
        <v>0</v>
      </c>
      <c r="S29" s="10"/>
      <c r="T29" s="10">
        <f t="shared" si="8"/>
        <v>0</v>
      </c>
      <c r="U29" s="11"/>
      <c r="V29" s="10">
        <f t="shared" si="9"/>
        <v>0</v>
      </c>
      <c r="W29" s="11"/>
      <c r="X29" s="10">
        <f t="shared" si="10"/>
        <v>0</v>
      </c>
      <c r="Y29" s="11"/>
      <c r="Z29" s="10">
        <f t="shared" si="11"/>
        <v>0</v>
      </c>
      <c r="AA29" s="15"/>
    </row>
    <row r="30" spans="1:37">
      <c r="A30" s="2">
        <v>0</v>
      </c>
      <c r="B30" s="2">
        <v>0</v>
      </c>
      <c r="C30" s="2" t="s">
        <v>4</v>
      </c>
      <c r="F30" s="14">
        <f t="shared" si="1"/>
        <v>1.6094927009028561</v>
      </c>
      <c r="G30" s="10">
        <f>IFERROR(INDEX(Прайс,MATCH(C12,F11:F25,-1)),0)</f>
        <v>0</v>
      </c>
      <c r="H30" s="10">
        <f t="shared" si="2"/>
        <v>3.9087679879069359</v>
      </c>
      <c r="I30" s="10"/>
      <c r="J30" s="10">
        <f t="shared" si="3"/>
        <v>16.554782066429375</v>
      </c>
      <c r="K30" s="10"/>
      <c r="L30" s="10">
        <f t="shared" si="4"/>
        <v>68.058548495320778</v>
      </c>
      <c r="M30" s="10"/>
      <c r="N30" s="10">
        <f t="shared" si="5"/>
        <v>208.54426853127006</v>
      </c>
      <c r="O30" s="10"/>
      <c r="P30" s="10">
        <f t="shared" si="6"/>
        <v>721.05273000447949</v>
      </c>
      <c r="Q30" s="10"/>
      <c r="R30" s="10">
        <f t="shared" si="7"/>
        <v>1951.3949360803626</v>
      </c>
      <c r="S30" s="10"/>
      <c r="T30" s="10">
        <f t="shared" si="8"/>
        <v>2973.6527286823766</v>
      </c>
      <c r="U30" s="11"/>
      <c r="V30" s="10">
        <f t="shared" si="9"/>
        <v>2391.7061535416442</v>
      </c>
      <c r="W30" s="11"/>
      <c r="X30" s="10">
        <f t="shared" si="10"/>
        <v>1069.8527910429984</v>
      </c>
      <c r="Y30" s="11"/>
      <c r="Z30" s="10">
        <f t="shared" si="11"/>
        <v>266.71593329247327</v>
      </c>
      <c r="AA30" s="15"/>
    </row>
    <row r="31" spans="1:37">
      <c r="A31" s="2">
        <v>9889.0164132841583</v>
      </c>
      <c r="B31" s="2">
        <v>12968.167148206887</v>
      </c>
      <c r="C31" s="2">
        <v>1.311370778067112</v>
      </c>
      <c r="F31" s="14">
        <f t="shared" si="1"/>
        <v>0</v>
      </c>
      <c r="G31" s="10">
        <f>IFERROR(INDEX(Прайс,MATCH(C13,F12:F26,-1)),0)</f>
        <v>0</v>
      </c>
      <c r="H31" s="10">
        <f t="shared" si="2"/>
        <v>0</v>
      </c>
      <c r="I31" s="10"/>
      <c r="J31" s="10">
        <f t="shared" si="3"/>
        <v>0</v>
      </c>
      <c r="K31" s="10"/>
      <c r="L31" s="10">
        <f t="shared" si="4"/>
        <v>0</v>
      </c>
      <c r="M31" s="10"/>
      <c r="N31" s="10">
        <f t="shared" si="5"/>
        <v>0</v>
      </c>
      <c r="O31" s="10"/>
      <c r="P31" s="10">
        <f t="shared" si="6"/>
        <v>0</v>
      </c>
      <c r="Q31" s="10"/>
      <c r="R31" s="10">
        <f t="shared" si="7"/>
        <v>0</v>
      </c>
      <c r="S31" s="10"/>
      <c r="T31" s="10">
        <f t="shared" si="8"/>
        <v>0</v>
      </c>
      <c r="U31" s="11"/>
      <c r="V31" s="10">
        <f t="shared" si="9"/>
        <v>0</v>
      </c>
      <c r="W31" s="11"/>
      <c r="X31" s="10">
        <f t="shared" si="10"/>
        <v>0</v>
      </c>
      <c r="Y31" s="11"/>
      <c r="Z31" s="10">
        <f t="shared" si="11"/>
        <v>0</v>
      </c>
      <c r="AA31" s="15"/>
    </row>
    <row r="32" spans="1:37">
      <c r="A32" s="2">
        <v>0</v>
      </c>
      <c r="B32" s="2">
        <v>0</v>
      </c>
      <c r="C32" s="2" t="s">
        <v>4</v>
      </c>
      <c r="F32" s="14">
        <f t="shared" si="1"/>
        <v>0</v>
      </c>
      <c r="G32" s="10">
        <f>IFERROR(INDEX(Прайс,MATCH(C14,F13:F27,-1)),0)</f>
        <v>0</v>
      </c>
      <c r="H32" s="10">
        <f t="shared" si="2"/>
        <v>0</v>
      </c>
      <c r="I32" s="10"/>
      <c r="J32" s="10">
        <f t="shared" si="3"/>
        <v>0</v>
      </c>
      <c r="K32" s="10"/>
      <c r="L32" s="10">
        <f t="shared" si="4"/>
        <v>0</v>
      </c>
      <c r="M32" s="10"/>
      <c r="N32" s="10">
        <f t="shared" si="5"/>
        <v>0</v>
      </c>
      <c r="O32" s="10"/>
      <c r="P32" s="10">
        <f t="shared" si="6"/>
        <v>0</v>
      </c>
      <c r="Q32" s="10"/>
      <c r="R32" s="10">
        <f t="shared" si="7"/>
        <v>0</v>
      </c>
      <c r="S32" s="10"/>
      <c r="T32" s="10">
        <f t="shared" si="8"/>
        <v>0</v>
      </c>
      <c r="U32" s="11"/>
      <c r="V32" s="10">
        <f t="shared" si="9"/>
        <v>0</v>
      </c>
      <c r="W32" s="11"/>
      <c r="X32" s="10">
        <f t="shared" si="10"/>
        <v>0</v>
      </c>
      <c r="Y32" s="11"/>
      <c r="Z32" s="10">
        <f t="shared" si="11"/>
        <v>0</v>
      </c>
      <c r="AA32" s="15"/>
    </row>
    <row r="33" spans="1:27">
      <c r="A33" s="2">
        <v>0</v>
      </c>
      <c r="B33" s="2">
        <v>0</v>
      </c>
      <c r="C33" s="2" t="s">
        <v>4</v>
      </c>
      <c r="F33" s="14">
        <f t="shared" si="1"/>
        <v>0</v>
      </c>
      <c r="G33" s="10">
        <f>IFERROR(INDEX(Прайс,MATCH(C15,F14:F28,-1)),0)</f>
        <v>0</v>
      </c>
      <c r="H33" s="10">
        <f t="shared" si="2"/>
        <v>0</v>
      </c>
      <c r="I33" s="10"/>
      <c r="J33" s="10">
        <f t="shared" si="3"/>
        <v>0</v>
      </c>
      <c r="K33" s="10"/>
      <c r="L33" s="10">
        <f t="shared" si="4"/>
        <v>0</v>
      </c>
      <c r="M33" s="10"/>
      <c r="N33" s="10">
        <f t="shared" si="5"/>
        <v>0</v>
      </c>
      <c r="O33" s="10"/>
      <c r="P33" s="10">
        <f t="shared" si="6"/>
        <v>0</v>
      </c>
      <c r="Q33" s="10"/>
      <c r="R33" s="10">
        <f t="shared" si="7"/>
        <v>0</v>
      </c>
      <c r="S33" s="10"/>
      <c r="T33" s="10">
        <f t="shared" si="8"/>
        <v>0</v>
      </c>
      <c r="U33" s="11"/>
      <c r="V33" s="10">
        <f t="shared" si="9"/>
        <v>0</v>
      </c>
      <c r="W33" s="11"/>
      <c r="X33" s="10">
        <f t="shared" si="10"/>
        <v>0</v>
      </c>
      <c r="Y33" s="11"/>
      <c r="Z33" s="10">
        <f t="shared" si="11"/>
        <v>0</v>
      </c>
      <c r="AA33" s="15"/>
    </row>
    <row r="34" spans="1:27">
      <c r="A34" s="2">
        <v>0</v>
      </c>
      <c r="B34" s="2">
        <v>0</v>
      </c>
      <c r="C34" s="2" t="s">
        <v>4</v>
      </c>
      <c r="F34" s="14">
        <f t="shared" si="1"/>
        <v>0</v>
      </c>
      <c r="G34" s="10">
        <f>IFERROR(INDEX(Прайс,MATCH(C16,F15:F29,-1)),0)</f>
        <v>0</v>
      </c>
      <c r="H34" s="10">
        <f t="shared" si="2"/>
        <v>0</v>
      </c>
      <c r="I34" s="10"/>
      <c r="J34" s="10">
        <f t="shared" si="3"/>
        <v>0</v>
      </c>
      <c r="K34" s="10"/>
      <c r="L34" s="10">
        <f t="shared" si="4"/>
        <v>0</v>
      </c>
      <c r="M34" s="10"/>
      <c r="N34" s="10">
        <f t="shared" si="5"/>
        <v>0</v>
      </c>
      <c r="O34" s="10"/>
      <c r="P34" s="10">
        <f t="shared" si="6"/>
        <v>0</v>
      </c>
      <c r="Q34" s="10"/>
      <c r="R34" s="10">
        <f t="shared" si="7"/>
        <v>0</v>
      </c>
      <c r="S34" s="10"/>
      <c r="T34" s="10">
        <f t="shared" si="8"/>
        <v>0</v>
      </c>
      <c r="U34" s="11"/>
      <c r="V34" s="10">
        <f t="shared" si="9"/>
        <v>0</v>
      </c>
      <c r="W34" s="11"/>
      <c r="X34" s="10">
        <f t="shared" si="10"/>
        <v>0</v>
      </c>
      <c r="Y34" s="11"/>
      <c r="Z34" s="10">
        <f t="shared" si="11"/>
        <v>0</v>
      </c>
      <c r="AA34" s="15"/>
    </row>
    <row r="35" spans="1:27">
      <c r="A35" s="2">
        <v>19264.806056931884</v>
      </c>
      <c r="B35" s="2">
        <v>23955.024389225757</v>
      </c>
      <c r="C35" s="2">
        <v>1.2434604489883372</v>
      </c>
      <c r="F35" s="14">
        <f t="shared" si="1"/>
        <v>0</v>
      </c>
      <c r="G35" s="10">
        <f>IFERROR(INDEX(Прайс,MATCH(C17,F16:F30,-1)),0)</f>
        <v>0</v>
      </c>
      <c r="H35" s="10">
        <f t="shared" si="2"/>
        <v>0</v>
      </c>
      <c r="I35" s="10"/>
      <c r="J35" s="10">
        <f t="shared" si="3"/>
        <v>0</v>
      </c>
      <c r="K35" s="10"/>
      <c r="L35" s="10">
        <f t="shared" si="4"/>
        <v>0</v>
      </c>
      <c r="M35" s="10"/>
      <c r="N35" s="10">
        <f t="shared" si="5"/>
        <v>0</v>
      </c>
      <c r="O35" s="10"/>
      <c r="P35" s="10">
        <f t="shared" si="6"/>
        <v>0</v>
      </c>
      <c r="Q35" s="10"/>
      <c r="R35" s="10">
        <f t="shared" si="7"/>
        <v>0</v>
      </c>
      <c r="S35" s="10"/>
      <c r="T35" s="10">
        <f t="shared" si="8"/>
        <v>0</v>
      </c>
      <c r="U35" s="11"/>
      <c r="V35" s="10">
        <f t="shared" si="9"/>
        <v>0</v>
      </c>
      <c r="W35" s="11"/>
      <c r="X35" s="10">
        <f t="shared" si="10"/>
        <v>0</v>
      </c>
      <c r="Y35" s="11"/>
      <c r="Z35" s="10">
        <f t="shared" si="11"/>
        <v>0</v>
      </c>
      <c r="AA35" s="15"/>
    </row>
    <row r="36" spans="1:27">
      <c r="A36" s="2">
        <v>0</v>
      </c>
      <c r="B36" s="2">
        <v>0</v>
      </c>
      <c r="C36" s="2" t="s">
        <v>4</v>
      </c>
      <c r="F36" s="14">
        <f t="shared" si="1"/>
        <v>1.1264193573447532</v>
      </c>
      <c r="G36" s="10">
        <f>IFERROR(INDEX(Прайс,MATCH(C18,F17:F31,-1)),0)</f>
        <v>0</v>
      </c>
      <c r="H36" s="10">
        <f t="shared" si="2"/>
        <v>2.7355898678372572</v>
      </c>
      <c r="I36" s="10"/>
      <c r="J36" s="10">
        <f t="shared" si="3"/>
        <v>11.586027675546031</v>
      </c>
      <c r="K36" s="10"/>
      <c r="L36" s="10">
        <f t="shared" si="4"/>
        <v>47.631447110578129</v>
      </c>
      <c r="M36" s="10"/>
      <c r="N36" s="10">
        <f t="shared" si="5"/>
        <v>145.95176530167015</v>
      </c>
      <c r="O36" s="10"/>
      <c r="P36" s="10">
        <f t="shared" si="6"/>
        <v>504.63587209044942</v>
      </c>
      <c r="Q36" s="10"/>
      <c r="R36" s="10">
        <f t="shared" si="7"/>
        <v>1365.7030122549884</v>
      </c>
      <c r="S36" s="10"/>
      <c r="T36" s="10">
        <f t="shared" si="8"/>
        <v>2081.1402212199559</v>
      </c>
      <c r="U36" s="11"/>
      <c r="V36" s="10">
        <f t="shared" si="9"/>
        <v>1673.859165014303</v>
      </c>
      <c r="W36" s="11"/>
      <c r="X36" s="10">
        <f t="shared" si="10"/>
        <v>748.74703853216238</v>
      </c>
      <c r="Y36" s="11"/>
      <c r="Z36" s="10">
        <f t="shared" si="11"/>
        <v>186.66377921713053</v>
      </c>
      <c r="AA36" s="15"/>
    </row>
    <row r="37" spans="1:27">
      <c r="F37" s="14">
        <f t="shared" si="1"/>
        <v>0</v>
      </c>
      <c r="G37" s="10">
        <f>IFERROR(INDEX(Прайс,MATCH(C19,F18:F32,-1)),0)</f>
        <v>0</v>
      </c>
      <c r="H37" s="10">
        <f t="shared" si="2"/>
        <v>0</v>
      </c>
      <c r="I37" s="10"/>
      <c r="J37" s="10">
        <f t="shared" si="3"/>
        <v>0</v>
      </c>
      <c r="K37" s="10"/>
      <c r="L37" s="10">
        <f t="shared" si="4"/>
        <v>0</v>
      </c>
      <c r="M37" s="10"/>
      <c r="N37" s="10">
        <f t="shared" si="5"/>
        <v>0</v>
      </c>
      <c r="O37" s="10"/>
      <c r="P37" s="10">
        <f t="shared" si="6"/>
        <v>0</v>
      </c>
      <c r="Q37" s="10"/>
      <c r="R37" s="10">
        <f t="shared" si="7"/>
        <v>0</v>
      </c>
      <c r="S37" s="10"/>
      <c r="T37" s="10">
        <f t="shared" si="8"/>
        <v>0</v>
      </c>
      <c r="U37" s="11"/>
      <c r="V37" s="10">
        <f t="shared" si="9"/>
        <v>0</v>
      </c>
      <c r="W37" s="11"/>
      <c r="X37" s="10">
        <f t="shared" si="10"/>
        <v>0</v>
      </c>
      <c r="Y37" s="11"/>
      <c r="Z37" s="10">
        <f t="shared" si="11"/>
        <v>0</v>
      </c>
      <c r="AA37" s="15"/>
    </row>
    <row r="38" spans="1:27">
      <c r="F38" s="14">
        <f t="shared" si="1"/>
        <v>0.83113173278725172</v>
      </c>
      <c r="G38" s="10">
        <f>IFERROR(INDEX(Прайс,MATCH(C20,F19:F33,-1)),0)</f>
        <v>0</v>
      </c>
      <c r="H38" s="10">
        <f t="shared" si="2"/>
        <v>2.0184627796261827</v>
      </c>
      <c r="I38" s="10"/>
      <c r="J38" s="10">
        <f t="shared" si="3"/>
        <v>8.548783537240304</v>
      </c>
      <c r="K38" s="10"/>
      <c r="L38" s="10">
        <f t="shared" si="4"/>
        <v>35.144998986432363</v>
      </c>
      <c r="M38" s="10"/>
      <c r="N38" s="10">
        <f t="shared" si="5"/>
        <v>107.69092594829105</v>
      </c>
      <c r="O38" s="10"/>
      <c r="P38" s="10">
        <f t="shared" si="6"/>
        <v>372.34701628868879</v>
      </c>
      <c r="Q38" s="10"/>
      <c r="R38" s="10">
        <f t="shared" si="7"/>
        <v>1007.6878594522008</v>
      </c>
      <c r="S38" s="10"/>
      <c r="T38" s="10">
        <f t="shared" si="8"/>
        <v>1535.5752428767894</v>
      </c>
      <c r="U38" s="11"/>
      <c r="V38" s="10">
        <f t="shared" si="9"/>
        <v>1235.0617549218562</v>
      </c>
      <c r="W38" s="11"/>
      <c r="X38" s="10">
        <f t="shared" si="10"/>
        <v>552.46513609415467</v>
      </c>
      <c r="Y38" s="11"/>
      <c r="Z38" s="10">
        <f t="shared" si="11"/>
        <v>137.73040143331602</v>
      </c>
      <c r="AA38" s="15"/>
    </row>
    <row r="39" spans="1:27">
      <c r="F39" s="14">
        <f t="shared" si="1"/>
        <v>0</v>
      </c>
      <c r="G39" s="10">
        <f>IFERROR(INDEX(Прайс,MATCH(C21,F20:F34,-1)),0)</f>
        <v>0</v>
      </c>
      <c r="H39" s="10">
        <f t="shared" si="2"/>
        <v>0</v>
      </c>
      <c r="I39" s="10"/>
      <c r="J39" s="10">
        <f t="shared" si="3"/>
        <v>0</v>
      </c>
      <c r="K39" s="10"/>
      <c r="L39" s="10">
        <f t="shared" si="4"/>
        <v>0</v>
      </c>
      <c r="M39" s="10"/>
      <c r="N39" s="10">
        <f t="shared" si="5"/>
        <v>0</v>
      </c>
      <c r="O39" s="10"/>
      <c r="P39" s="10">
        <f t="shared" si="6"/>
        <v>0</v>
      </c>
      <c r="Q39" s="10"/>
      <c r="R39" s="10">
        <f t="shared" si="7"/>
        <v>0</v>
      </c>
      <c r="S39" s="10"/>
      <c r="T39" s="10">
        <f t="shared" si="8"/>
        <v>0</v>
      </c>
      <c r="U39" s="11"/>
      <c r="V39" s="10">
        <f t="shared" si="9"/>
        <v>0</v>
      </c>
      <c r="W39" s="11"/>
      <c r="X39" s="10">
        <f t="shared" si="10"/>
        <v>0</v>
      </c>
      <c r="Y39" s="11"/>
      <c r="Z39" s="10">
        <f t="shared" si="11"/>
        <v>0</v>
      </c>
      <c r="AA39" s="15"/>
    </row>
    <row r="40" spans="1:27">
      <c r="F40" s="14">
        <f t="shared" si="1"/>
        <v>0</v>
      </c>
      <c r="G40" s="10">
        <f>IFERROR(INDEX(Прайс,MATCH(C22,F21:F35,-1)),0)</f>
        <v>0</v>
      </c>
      <c r="H40" s="10">
        <f t="shared" si="2"/>
        <v>0</v>
      </c>
      <c r="I40" s="10"/>
      <c r="J40" s="10">
        <f t="shared" si="3"/>
        <v>0</v>
      </c>
      <c r="K40" s="10"/>
      <c r="L40" s="10">
        <f t="shared" si="4"/>
        <v>0</v>
      </c>
      <c r="M40" s="10"/>
      <c r="N40" s="10">
        <f t="shared" si="5"/>
        <v>0</v>
      </c>
      <c r="O40" s="10"/>
      <c r="P40" s="10">
        <f t="shared" si="6"/>
        <v>0</v>
      </c>
      <c r="Q40" s="10"/>
      <c r="R40" s="10">
        <f t="shared" si="7"/>
        <v>0</v>
      </c>
      <c r="S40" s="10"/>
      <c r="T40" s="10">
        <f t="shared" si="8"/>
        <v>0</v>
      </c>
      <c r="U40" s="11"/>
      <c r="V40" s="10">
        <f t="shared" si="9"/>
        <v>0</v>
      </c>
      <c r="W40" s="11"/>
      <c r="X40" s="10">
        <f t="shared" si="10"/>
        <v>0</v>
      </c>
      <c r="Y40" s="11"/>
      <c r="Z40" s="10">
        <f t="shared" si="11"/>
        <v>0</v>
      </c>
      <c r="AA40" s="15"/>
    </row>
    <row r="41" spans="1:27">
      <c r="F41" s="14">
        <f t="shared" si="1"/>
        <v>0</v>
      </c>
      <c r="G41" s="10">
        <f>IFERROR(INDEX(Прайс,MATCH(C23,F22:F36,-1)),0)</f>
        <v>0</v>
      </c>
      <c r="H41" s="10">
        <f t="shared" si="2"/>
        <v>0</v>
      </c>
      <c r="I41" s="10"/>
      <c r="J41" s="10">
        <f t="shared" si="3"/>
        <v>0</v>
      </c>
      <c r="K41" s="10"/>
      <c r="L41" s="10">
        <f t="shared" si="4"/>
        <v>0</v>
      </c>
      <c r="M41" s="10"/>
      <c r="N41" s="10">
        <f t="shared" si="5"/>
        <v>0</v>
      </c>
      <c r="O41" s="10"/>
      <c r="P41" s="10">
        <f t="shared" si="6"/>
        <v>0</v>
      </c>
      <c r="Q41" s="10"/>
      <c r="R41" s="10">
        <f t="shared" si="7"/>
        <v>0</v>
      </c>
      <c r="S41" s="10"/>
      <c r="T41" s="10">
        <f t="shared" si="8"/>
        <v>0</v>
      </c>
      <c r="U41" s="11"/>
      <c r="V41" s="10">
        <f t="shared" si="9"/>
        <v>0</v>
      </c>
      <c r="W41" s="11"/>
      <c r="X41" s="10">
        <f t="shared" si="10"/>
        <v>0</v>
      </c>
      <c r="Y41" s="11"/>
      <c r="Z41" s="10">
        <f t="shared" si="11"/>
        <v>0</v>
      </c>
      <c r="AA41" s="15"/>
    </row>
    <row r="42" spans="1:27">
      <c r="F42" s="14">
        <f t="shared" si="1"/>
        <v>0.9969111432225306</v>
      </c>
      <c r="G42" s="10">
        <f>IFERROR(INDEX(Прайс,MATCH(C24,F23:F37,-1)),0)</f>
        <v>0</v>
      </c>
      <c r="H42" s="10">
        <f t="shared" si="2"/>
        <v>2.4210699192547169</v>
      </c>
      <c r="I42" s="10"/>
      <c r="J42" s="10">
        <f t="shared" si="3"/>
        <v>10.253943187431744</v>
      </c>
      <c r="K42" s="10"/>
      <c r="L42" s="10">
        <f t="shared" si="4"/>
        <v>42.155099770552724</v>
      </c>
      <c r="M42" s="10"/>
      <c r="N42" s="10">
        <f t="shared" si="5"/>
        <v>129.17120098611935</v>
      </c>
      <c r="O42" s="10"/>
      <c r="P42" s="10">
        <f t="shared" si="6"/>
        <v>446.61619216369371</v>
      </c>
      <c r="Q42" s="10"/>
      <c r="R42" s="10">
        <f t="shared" si="7"/>
        <v>1208.6835532185166</v>
      </c>
      <c r="S42" s="10"/>
      <c r="T42" s="10">
        <f t="shared" si="8"/>
        <v>1841.8645450424267</v>
      </c>
      <c r="U42" s="11"/>
      <c r="V42" s="10">
        <f t="shared" si="9"/>
        <v>1481.4099588286806</v>
      </c>
      <c r="W42" s="11"/>
      <c r="X42" s="10">
        <f t="shared" si="10"/>
        <v>662.66107848777642</v>
      </c>
      <c r="Y42" s="11"/>
      <c r="Z42" s="10">
        <f t="shared" si="11"/>
        <v>165.20241801973364</v>
      </c>
      <c r="AA42" s="15"/>
    </row>
    <row r="43" spans="1:27">
      <c r="F43" s="14">
        <f t="shared" si="1"/>
        <v>0</v>
      </c>
      <c r="G43" s="10">
        <f>IFERROR(INDEX(Прайс,MATCH(C25,F24:F38,-1)),0)</f>
        <v>0</v>
      </c>
      <c r="H43" s="10">
        <f t="shared" si="2"/>
        <v>0</v>
      </c>
      <c r="I43" s="10"/>
      <c r="J43" s="10">
        <f t="shared" si="3"/>
        <v>0</v>
      </c>
      <c r="K43" s="10"/>
      <c r="L43" s="10">
        <f t="shared" si="4"/>
        <v>0</v>
      </c>
      <c r="M43" s="10"/>
      <c r="N43" s="10">
        <f t="shared" si="5"/>
        <v>0</v>
      </c>
      <c r="O43" s="10"/>
      <c r="P43" s="10">
        <f t="shared" si="6"/>
        <v>0</v>
      </c>
      <c r="Q43" s="10"/>
      <c r="R43" s="10">
        <f t="shared" si="7"/>
        <v>0</v>
      </c>
      <c r="S43" s="10"/>
      <c r="T43" s="10">
        <f t="shared" si="8"/>
        <v>0</v>
      </c>
      <c r="U43" s="11"/>
      <c r="V43" s="10">
        <f t="shared" si="9"/>
        <v>0</v>
      </c>
      <c r="W43" s="11"/>
      <c r="X43" s="10">
        <f t="shared" si="10"/>
        <v>0</v>
      </c>
      <c r="Y43" s="11"/>
      <c r="Z43" s="10">
        <f t="shared" si="11"/>
        <v>0</v>
      </c>
      <c r="AA43" s="15"/>
    </row>
    <row r="44" spans="1:27">
      <c r="F44" s="14">
        <f t="shared" si="1"/>
        <v>1.0402160232355275</v>
      </c>
      <c r="G44" s="10">
        <f>IFERROR(INDEX(Прайс,MATCH(C26,F25:F39,-1)),0)</f>
        <v>0</v>
      </c>
      <c r="H44" s="10">
        <f t="shared" si="2"/>
        <v>2.5262389135719956</v>
      </c>
      <c r="I44" s="10"/>
      <c r="J44" s="10">
        <f t="shared" si="3"/>
        <v>10.699364810422569</v>
      </c>
      <c r="K44" s="10"/>
      <c r="L44" s="10">
        <f t="shared" si="4"/>
        <v>43.986277553959454</v>
      </c>
      <c r="M44" s="10"/>
      <c r="N44" s="10">
        <f t="shared" si="5"/>
        <v>134.78227615351767</v>
      </c>
      <c r="O44" s="10"/>
      <c r="P44" s="10">
        <f t="shared" si="6"/>
        <v>466.01677840951641</v>
      </c>
      <c r="Q44" s="10"/>
      <c r="R44" s="10">
        <f t="shared" si="7"/>
        <v>1261.1876270285604</v>
      </c>
      <c r="S44" s="10"/>
      <c r="T44" s="10">
        <f t="shared" si="8"/>
        <v>1921.8734040721538</v>
      </c>
      <c r="U44" s="11"/>
      <c r="V44" s="10">
        <f t="shared" si="9"/>
        <v>1545.7610105279941</v>
      </c>
      <c r="W44" s="11"/>
      <c r="X44" s="10">
        <f t="shared" si="10"/>
        <v>691.44645087355855</v>
      </c>
      <c r="Y44" s="11"/>
      <c r="Z44" s="10">
        <f t="shared" si="11"/>
        <v>172.37865527903028</v>
      </c>
      <c r="AA44" s="15"/>
    </row>
    <row r="45" spans="1:27">
      <c r="F45" s="14">
        <f t="shared" si="1"/>
        <v>0</v>
      </c>
      <c r="G45" s="10">
        <f>IFERROR(INDEX(Прайс,MATCH(C27,F26:F40,-1)),0)</f>
        <v>0</v>
      </c>
      <c r="H45" s="10">
        <f t="shared" si="2"/>
        <v>0</v>
      </c>
      <c r="I45" s="10"/>
      <c r="J45" s="10">
        <f t="shared" si="3"/>
        <v>0</v>
      </c>
      <c r="K45" s="10"/>
      <c r="L45" s="10">
        <f t="shared" si="4"/>
        <v>0</v>
      </c>
      <c r="M45" s="10"/>
      <c r="N45" s="10">
        <f t="shared" si="5"/>
        <v>0</v>
      </c>
      <c r="O45" s="10"/>
      <c r="P45" s="10">
        <f t="shared" si="6"/>
        <v>0</v>
      </c>
      <c r="Q45" s="10"/>
      <c r="R45" s="10">
        <f t="shared" si="7"/>
        <v>0</v>
      </c>
      <c r="S45" s="10"/>
      <c r="T45" s="10">
        <f t="shared" si="8"/>
        <v>0</v>
      </c>
      <c r="U45" s="11"/>
      <c r="V45" s="10">
        <f t="shared" si="9"/>
        <v>0</v>
      </c>
      <c r="W45" s="11"/>
      <c r="X45" s="10">
        <f t="shared" si="10"/>
        <v>0</v>
      </c>
      <c r="Y45" s="11"/>
      <c r="Z45" s="10">
        <f t="shared" si="11"/>
        <v>0</v>
      </c>
      <c r="AA45" s="15"/>
    </row>
    <row r="46" spans="1:27">
      <c r="F46" s="14">
        <f t="shared" si="1"/>
        <v>1.2256447366913508</v>
      </c>
      <c r="G46" s="10">
        <f>IFERROR(INDEX(Прайс,MATCH(C28,F27:F41,-1)),0)</f>
        <v>0</v>
      </c>
      <c r="H46" s="10">
        <f t="shared" si="2"/>
        <v>2.9765657891075663</v>
      </c>
      <c r="I46" s="10"/>
      <c r="J46" s="10">
        <f t="shared" si="3"/>
        <v>12.606631577396751</v>
      </c>
      <c r="K46" s="10"/>
      <c r="L46" s="10">
        <f t="shared" si="4"/>
        <v>51.827263151519979</v>
      </c>
      <c r="M46" s="10"/>
      <c r="N46" s="10">
        <f t="shared" si="5"/>
        <v>158.80853945415075</v>
      </c>
      <c r="O46" s="10"/>
      <c r="P46" s="10">
        <f t="shared" si="6"/>
        <v>549.08884203772516</v>
      </c>
      <c r="Q46" s="10"/>
      <c r="R46" s="10">
        <f t="shared" si="7"/>
        <v>1486.006697185642</v>
      </c>
      <c r="S46" s="10"/>
      <c r="T46" s="10">
        <f t="shared" si="8"/>
        <v>2264.4661970898915</v>
      </c>
      <c r="U46" s="11"/>
      <c r="V46" s="10">
        <f t="shared" si="9"/>
        <v>1821.3080787233473</v>
      </c>
      <c r="W46" s="11"/>
      <c r="X46" s="10">
        <f t="shared" si="10"/>
        <v>814.70356568926513</v>
      </c>
      <c r="Y46" s="11"/>
      <c r="Z46" s="10">
        <f t="shared" si="11"/>
        <v>203.10684208028101</v>
      </c>
      <c r="AA46" s="15"/>
    </row>
    <row r="47" spans="1:27">
      <c r="F47" s="14">
        <f t="shared" si="1"/>
        <v>0</v>
      </c>
      <c r="G47" s="10">
        <f>IFERROR(INDEX(Прайс,MATCH(C29,F28:F42,-1)),0)</f>
        <v>0</v>
      </c>
      <c r="H47" s="10">
        <f t="shared" si="2"/>
        <v>0</v>
      </c>
      <c r="I47" s="10"/>
      <c r="J47" s="10">
        <f t="shared" si="3"/>
        <v>0</v>
      </c>
      <c r="K47" s="10"/>
      <c r="L47" s="10">
        <f t="shared" si="4"/>
        <v>0</v>
      </c>
      <c r="M47" s="10"/>
      <c r="N47" s="10">
        <f t="shared" si="5"/>
        <v>0</v>
      </c>
      <c r="O47" s="10"/>
      <c r="P47" s="10">
        <f t="shared" si="6"/>
        <v>0</v>
      </c>
      <c r="Q47" s="10"/>
      <c r="R47" s="10">
        <f t="shared" si="7"/>
        <v>0</v>
      </c>
      <c r="S47" s="10"/>
      <c r="T47" s="10">
        <f t="shared" si="8"/>
        <v>0</v>
      </c>
      <c r="U47" s="11"/>
      <c r="V47" s="10">
        <f t="shared" si="9"/>
        <v>0</v>
      </c>
      <c r="W47" s="11"/>
      <c r="X47" s="10">
        <f t="shared" si="10"/>
        <v>0</v>
      </c>
      <c r="Y47" s="11"/>
      <c r="Z47" s="10">
        <f t="shared" si="11"/>
        <v>0</v>
      </c>
      <c r="AA47" s="15"/>
    </row>
    <row r="48" spans="1:27">
      <c r="F48" s="14">
        <f t="shared" si="1"/>
        <v>0</v>
      </c>
      <c r="G48" s="10">
        <f>IFERROR(INDEX(Прайс,MATCH(C30,F29:F43,-1)),0)</f>
        <v>0</v>
      </c>
      <c r="H48" s="10">
        <f t="shared" si="2"/>
        <v>0</v>
      </c>
      <c r="I48" s="10"/>
      <c r="J48" s="10">
        <f t="shared" si="3"/>
        <v>0</v>
      </c>
      <c r="K48" s="10"/>
      <c r="L48" s="10">
        <f t="shared" si="4"/>
        <v>0</v>
      </c>
      <c r="M48" s="10"/>
      <c r="N48" s="10">
        <f t="shared" si="5"/>
        <v>0</v>
      </c>
      <c r="O48" s="10"/>
      <c r="P48" s="10">
        <f t="shared" si="6"/>
        <v>0</v>
      </c>
      <c r="Q48" s="10"/>
      <c r="R48" s="10">
        <f t="shared" si="7"/>
        <v>0</v>
      </c>
      <c r="S48" s="10"/>
      <c r="T48" s="10">
        <f t="shared" si="8"/>
        <v>0</v>
      </c>
      <c r="U48" s="11"/>
      <c r="V48" s="10">
        <f t="shared" si="9"/>
        <v>0</v>
      </c>
      <c r="W48" s="11"/>
      <c r="X48" s="10">
        <f t="shared" si="10"/>
        <v>0</v>
      </c>
      <c r="Y48" s="11"/>
      <c r="Z48" s="10">
        <f t="shared" si="11"/>
        <v>0</v>
      </c>
      <c r="AA48" s="15"/>
    </row>
    <row r="49" spans="6:27">
      <c r="F49" s="14">
        <f t="shared" si="1"/>
        <v>0.65922381263143515</v>
      </c>
      <c r="G49" s="10">
        <f>IFERROR(INDEX(Прайс,MATCH(C31,F30:F44,-1)),0)</f>
        <v>0</v>
      </c>
      <c r="H49" s="10">
        <f t="shared" si="2"/>
        <v>1.4832535784207288</v>
      </c>
      <c r="I49" s="10"/>
      <c r="J49" s="10">
        <f t="shared" si="3"/>
        <v>4.4497607352621875</v>
      </c>
      <c r="K49" s="10"/>
      <c r="L49" s="10">
        <f t="shared" si="4"/>
        <v>15.326953643680866</v>
      </c>
      <c r="M49" s="10"/>
      <c r="N49" s="10">
        <f t="shared" si="5"/>
        <v>42.519935914727562</v>
      </c>
      <c r="O49" s="10"/>
      <c r="P49" s="10">
        <f t="shared" si="6"/>
        <v>173.70547462838314</v>
      </c>
      <c r="Q49" s="10"/>
      <c r="R49" s="10">
        <f t="shared" si="7"/>
        <v>594.61987899355449</v>
      </c>
      <c r="S49" s="10"/>
      <c r="T49" s="10">
        <f t="shared" si="8"/>
        <v>1467.7618188238903</v>
      </c>
      <c r="U49" s="11"/>
      <c r="V49" s="10">
        <f t="shared" si="9"/>
        <v>2161.4300756653179</v>
      </c>
      <c r="W49" s="11"/>
      <c r="X49" s="10">
        <f t="shared" si="10"/>
        <v>1776.6081750417177</v>
      </c>
      <c r="Y49" s="11"/>
      <c r="Z49" s="10">
        <f t="shared" si="11"/>
        <v>965.26846764557888</v>
      </c>
      <c r="AA49" s="15"/>
    </row>
    <row r="50" spans="6:27">
      <c r="F50" s="14">
        <f t="shared" si="1"/>
        <v>0</v>
      </c>
      <c r="G50" s="10">
        <f>IFERROR(INDEX(Прайс,MATCH(C32,F31:F45,-1)),0)</f>
        <v>0</v>
      </c>
      <c r="H50" s="10">
        <f t="shared" si="2"/>
        <v>0</v>
      </c>
      <c r="I50" s="10"/>
      <c r="J50" s="10">
        <f t="shared" si="3"/>
        <v>0</v>
      </c>
      <c r="K50" s="10"/>
      <c r="L50" s="10">
        <f t="shared" si="4"/>
        <v>0</v>
      </c>
      <c r="M50" s="10"/>
      <c r="N50" s="10">
        <f t="shared" si="5"/>
        <v>0</v>
      </c>
      <c r="O50" s="10"/>
      <c r="P50" s="10">
        <f t="shared" si="6"/>
        <v>0</v>
      </c>
      <c r="Q50" s="10"/>
      <c r="R50" s="10">
        <f t="shared" si="7"/>
        <v>0</v>
      </c>
      <c r="S50" s="10"/>
      <c r="T50" s="10">
        <f t="shared" si="8"/>
        <v>0</v>
      </c>
      <c r="U50" s="11"/>
      <c r="V50" s="10">
        <f t="shared" si="9"/>
        <v>0</v>
      </c>
      <c r="W50" s="11"/>
      <c r="X50" s="10">
        <f t="shared" si="10"/>
        <v>0</v>
      </c>
      <c r="Y50" s="11"/>
      <c r="Z50" s="10">
        <f t="shared" si="11"/>
        <v>0</v>
      </c>
      <c r="AA50" s="15"/>
    </row>
    <row r="51" spans="6:27">
      <c r="F51" s="14">
        <f t="shared" si="1"/>
        <v>0</v>
      </c>
      <c r="G51" s="10">
        <f>IFERROR(INDEX(Прайс,MATCH(C33,F32:F46,-1)),0)</f>
        <v>0</v>
      </c>
      <c r="H51" s="10">
        <f t="shared" si="2"/>
        <v>0</v>
      </c>
      <c r="I51" s="10"/>
      <c r="J51" s="10">
        <f t="shared" si="3"/>
        <v>0</v>
      </c>
      <c r="K51" s="10"/>
      <c r="L51" s="10">
        <f t="shared" si="4"/>
        <v>0</v>
      </c>
      <c r="M51" s="10"/>
      <c r="N51" s="10">
        <f t="shared" si="5"/>
        <v>0</v>
      </c>
      <c r="O51" s="10"/>
      <c r="P51" s="10">
        <f t="shared" si="6"/>
        <v>0</v>
      </c>
      <c r="Q51" s="10"/>
      <c r="R51" s="10">
        <f t="shared" si="7"/>
        <v>0</v>
      </c>
      <c r="S51" s="10"/>
      <c r="T51" s="10">
        <f t="shared" si="8"/>
        <v>0</v>
      </c>
      <c r="U51" s="11"/>
      <c r="V51" s="10">
        <f t="shared" si="9"/>
        <v>0</v>
      </c>
      <c r="W51" s="11"/>
      <c r="X51" s="10">
        <f t="shared" si="10"/>
        <v>0</v>
      </c>
      <c r="Y51" s="11"/>
      <c r="Z51" s="10">
        <f t="shared" si="11"/>
        <v>0</v>
      </c>
      <c r="AA51" s="15"/>
    </row>
    <row r="52" spans="6:27">
      <c r="F52" s="14">
        <f t="shared" si="1"/>
        <v>0</v>
      </c>
      <c r="G52" s="10">
        <f>IFERROR(INDEX(Прайс,MATCH(C34,F33:F47,-1)),0)</f>
        <v>0</v>
      </c>
      <c r="H52" s="10">
        <f t="shared" si="2"/>
        <v>0</v>
      </c>
      <c r="I52" s="10"/>
      <c r="J52" s="10">
        <f t="shared" si="3"/>
        <v>0</v>
      </c>
      <c r="K52" s="10"/>
      <c r="L52" s="10">
        <f t="shared" si="4"/>
        <v>0</v>
      </c>
      <c r="M52" s="10"/>
      <c r="N52" s="10">
        <f t="shared" si="5"/>
        <v>0</v>
      </c>
      <c r="O52" s="10"/>
      <c r="P52" s="10">
        <f t="shared" si="6"/>
        <v>0</v>
      </c>
      <c r="Q52" s="10"/>
      <c r="R52" s="10">
        <f t="shared" si="7"/>
        <v>0</v>
      </c>
      <c r="S52" s="10"/>
      <c r="T52" s="10">
        <f t="shared" si="8"/>
        <v>0</v>
      </c>
      <c r="U52" s="11"/>
      <c r="V52" s="10">
        <f t="shared" si="9"/>
        <v>0</v>
      </c>
      <c r="W52" s="11"/>
      <c r="X52" s="10">
        <f t="shared" si="10"/>
        <v>0</v>
      </c>
      <c r="Y52" s="11"/>
      <c r="Z52" s="10">
        <f t="shared" si="11"/>
        <v>0</v>
      </c>
      <c r="AA52" s="15"/>
    </row>
    <row r="53" spans="6:27">
      <c r="F53" s="14">
        <f t="shared" si="1"/>
        <v>2.7013409666978463</v>
      </c>
      <c r="G53" s="10">
        <f>IFERROR(INDEX(Прайс,MATCH(C35,F34:F48,-1)),0)</f>
        <v>0</v>
      </c>
      <c r="H53" s="10">
        <f t="shared" si="2"/>
        <v>6.5603994905519123</v>
      </c>
      <c r="I53" s="10"/>
      <c r="J53" s="10">
        <f t="shared" si="3"/>
        <v>27.785221371749277</v>
      </c>
      <c r="K53" s="10"/>
      <c r="L53" s="10">
        <f t="shared" si="4"/>
        <v>114.22813230608037</v>
      </c>
      <c r="M53" s="10"/>
      <c r="N53" s="10">
        <f t="shared" si="5"/>
        <v>350.01660811356385</v>
      </c>
      <c r="O53" s="10"/>
      <c r="P53" s="10">
        <f t="shared" si="6"/>
        <v>1210.2007530806352</v>
      </c>
      <c r="Q53" s="10"/>
      <c r="R53" s="10">
        <f t="shared" si="7"/>
        <v>3275.1829691949461</v>
      </c>
      <c r="S53" s="10"/>
      <c r="T53" s="10">
        <f t="shared" si="8"/>
        <v>4990.9203889004639</v>
      </c>
      <c r="U53" s="11"/>
      <c r="V53" s="10">
        <f t="shared" si="9"/>
        <v>4014.1926765129997</v>
      </c>
      <c r="W53" s="11"/>
      <c r="X53" s="10">
        <f t="shared" si="10"/>
        <v>1795.6199311492971</v>
      </c>
      <c r="Y53" s="11"/>
      <c r="Z53" s="10">
        <f t="shared" si="11"/>
        <v>447.65078876707167</v>
      </c>
      <c r="AA53" s="15"/>
    </row>
    <row r="54" spans="6:27" ht="15.75" thickBot="1">
      <c r="F54" s="16">
        <f t="shared" si="1"/>
        <v>0</v>
      </c>
      <c r="G54" s="10">
        <f>IFERROR(INDEX(Прайс,MATCH(C36,F35:F49,-1)),0)</f>
        <v>0</v>
      </c>
      <c r="H54" s="17">
        <f t="shared" si="2"/>
        <v>0</v>
      </c>
      <c r="I54" s="17"/>
      <c r="J54" s="17">
        <f t="shared" si="3"/>
        <v>0</v>
      </c>
      <c r="K54" s="17"/>
      <c r="L54" s="17">
        <f t="shared" si="4"/>
        <v>0</v>
      </c>
      <c r="M54" s="17"/>
      <c r="N54" s="17">
        <f t="shared" si="5"/>
        <v>0</v>
      </c>
      <c r="O54" s="17"/>
      <c r="P54" s="17">
        <f t="shared" si="6"/>
        <v>0</v>
      </c>
      <c r="Q54" s="17"/>
      <c r="R54" s="17">
        <f t="shared" si="7"/>
        <v>0</v>
      </c>
      <c r="S54" s="17"/>
      <c r="T54" s="17">
        <f t="shared" si="8"/>
        <v>0</v>
      </c>
      <c r="U54" s="18"/>
      <c r="V54" s="17">
        <f t="shared" si="9"/>
        <v>0</v>
      </c>
      <c r="W54" s="18"/>
      <c r="X54" s="17">
        <f t="shared" si="10"/>
        <v>0</v>
      </c>
      <c r="Y54" s="18"/>
      <c r="Z54" s="17">
        <f t="shared" si="11"/>
        <v>0</v>
      </c>
      <c r="AA54" s="19"/>
    </row>
  </sheetData>
  <mergeCells count="17">
    <mergeCell ref="A1:C1"/>
    <mergeCell ref="F19:G19"/>
    <mergeCell ref="H19:I19"/>
    <mergeCell ref="J19:K19"/>
    <mergeCell ref="L19:M19"/>
    <mergeCell ref="AJ19:AK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J36"/>
  <sheetViews>
    <sheetView zoomScale="80" zoomScaleNormal="80" workbookViewId="0">
      <selection activeCell="B18" sqref="B18"/>
    </sheetView>
  </sheetViews>
  <sheetFormatPr defaultRowHeight="15"/>
  <cols>
    <col min="1" max="1" width="6.7109375" customWidth="1"/>
    <col min="2" max="2" width="5.140625" customWidth="1"/>
    <col min="3" max="3" width="7" customWidth="1"/>
    <col min="4" max="4" width="6.42578125" customWidth="1"/>
    <col min="5" max="5" width="7.7109375" customWidth="1"/>
    <col min="6" max="6" width="4.85546875" customWidth="1"/>
    <col min="7" max="7" width="7.140625" customWidth="1"/>
    <col min="8" max="8" width="5.85546875" customWidth="1"/>
    <col min="9" max="9" width="6.42578125" customWidth="1"/>
    <col min="10" max="10" width="6.28515625" customWidth="1"/>
    <col min="11" max="11" width="5.7109375" customWidth="1"/>
    <col min="12" max="12" width="5.85546875" customWidth="1"/>
    <col min="13" max="13" width="5.5703125" customWidth="1"/>
    <col min="14" max="14" width="4.5703125" bestFit="1" customWidth="1"/>
    <col min="15" max="15" width="10.28515625" bestFit="1" customWidth="1"/>
    <col min="16" max="16" width="4.5703125" bestFit="1" customWidth="1"/>
    <col min="17" max="17" width="10.28515625" bestFit="1" customWidth="1"/>
    <col min="18" max="18" width="4.5703125" bestFit="1" customWidth="1"/>
    <col min="19" max="19" width="10.28515625" bestFit="1" customWidth="1"/>
    <col min="20" max="20" width="4.5703125" bestFit="1" customWidth="1"/>
    <col min="21" max="21" width="9.28515625" bestFit="1" customWidth="1"/>
    <col min="22" max="22" width="4.5703125" bestFit="1" customWidth="1"/>
    <col min="24" max="24" width="5.7109375" bestFit="1" customWidth="1"/>
    <col min="26" max="36" width="11.42578125" bestFit="1" customWidth="1"/>
  </cols>
  <sheetData>
    <row r="1" spans="1:36">
      <c r="A1" s="29" t="s">
        <v>5</v>
      </c>
      <c r="B1" s="30"/>
      <c r="C1" s="31" t="s">
        <v>6</v>
      </c>
      <c r="D1" s="31"/>
      <c r="E1" s="25" t="s">
        <v>8</v>
      </c>
      <c r="F1" s="25"/>
      <c r="G1" s="25" t="s">
        <v>9</v>
      </c>
      <c r="H1" s="25"/>
      <c r="I1" s="25" t="s">
        <v>10</v>
      </c>
      <c r="J1" s="25"/>
      <c r="K1" s="25" t="s">
        <v>11</v>
      </c>
      <c r="L1" s="25"/>
      <c r="M1" s="25" t="s">
        <v>12</v>
      </c>
      <c r="N1" s="25"/>
      <c r="O1" s="25" t="s">
        <v>13</v>
      </c>
      <c r="P1" s="25"/>
      <c r="Q1" s="25" t="s">
        <v>14</v>
      </c>
      <c r="R1" s="25"/>
      <c r="S1" s="25" t="s">
        <v>15</v>
      </c>
      <c r="T1" s="25"/>
      <c r="U1" s="25" t="s">
        <v>16</v>
      </c>
      <c r="V1" s="26"/>
      <c r="X1" s="3" t="s">
        <v>27</v>
      </c>
      <c r="Y1" s="4" t="s">
        <v>5</v>
      </c>
      <c r="Z1" s="4" t="s">
        <v>6</v>
      </c>
      <c r="AA1" s="4" t="s">
        <v>7</v>
      </c>
      <c r="AB1" s="4" t="s">
        <v>8</v>
      </c>
      <c r="AC1" s="4" t="s">
        <v>9</v>
      </c>
      <c r="AD1" s="4" t="s">
        <v>10</v>
      </c>
      <c r="AE1" s="4" t="s">
        <v>11</v>
      </c>
      <c r="AF1" s="4" t="s">
        <v>12</v>
      </c>
      <c r="AG1" s="4" t="s">
        <v>13</v>
      </c>
      <c r="AH1" s="4" t="s">
        <v>14</v>
      </c>
      <c r="AI1" s="4" t="s">
        <v>15</v>
      </c>
      <c r="AJ1" s="4" t="s">
        <v>16</v>
      </c>
    </row>
    <row r="2" spans="1:36" ht="30">
      <c r="A2" s="12" t="s">
        <v>28</v>
      </c>
      <c r="B2" s="9" t="s">
        <v>2</v>
      </c>
      <c r="C2" s="9" t="s">
        <v>28</v>
      </c>
      <c r="D2" s="9" t="s">
        <v>2</v>
      </c>
      <c r="E2" s="9" t="s">
        <v>28</v>
      </c>
      <c r="F2" s="9" t="s">
        <v>2</v>
      </c>
      <c r="G2" s="9" t="s">
        <v>28</v>
      </c>
      <c r="H2" s="9" t="s">
        <v>2</v>
      </c>
      <c r="I2" s="9" t="s">
        <v>28</v>
      </c>
      <c r="J2" s="9" t="s">
        <v>2</v>
      </c>
      <c r="K2" s="9" t="s">
        <v>28</v>
      </c>
      <c r="L2" s="9" t="s">
        <v>2</v>
      </c>
      <c r="M2" s="9" t="s">
        <v>28</v>
      </c>
      <c r="N2" s="9" t="s">
        <v>2</v>
      </c>
      <c r="O2" s="9" t="s">
        <v>28</v>
      </c>
      <c r="P2" s="9" t="s">
        <v>2</v>
      </c>
      <c r="Q2" s="9" t="s">
        <v>28</v>
      </c>
      <c r="R2" s="9" t="s">
        <v>2</v>
      </c>
      <c r="S2" s="9" t="s">
        <v>28</v>
      </c>
      <c r="T2" s="9" t="s">
        <v>2</v>
      </c>
      <c r="U2" s="9" t="s">
        <v>28</v>
      </c>
      <c r="V2" s="13" t="s">
        <v>2</v>
      </c>
      <c r="X2" s="3"/>
      <c r="Y2" s="4">
        <v>0.5</v>
      </c>
      <c r="Z2" s="4">
        <v>0.6</v>
      </c>
      <c r="AA2" s="4">
        <v>0.7</v>
      </c>
      <c r="AB2" s="4">
        <v>0.8</v>
      </c>
      <c r="AC2" s="4">
        <v>0.9</v>
      </c>
      <c r="AD2" s="4">
        <v>1</v>
      </c>
      <c r="AE2" s="4">
        <v>1.1000000000000001</v>
      </c>
      <c r="AF2" s="4">
        <v>1.2</v>
      </c>
      <c r="AG2" s="4">
        <v>1.3</v>
      </c>
      <c r="AH2" s="4">
        <v>1.4</v>
      </c>
      <c r="AI2" s="4">
        <v>1.5</v>
      </c>
      <c r="AJ2" s="4">
        <v>1.6</v>
      </c>
    </row>
    <row r="3" spans="1:36">
      <c r="A3" s="21">
        <v>0</v>
      </c>
      <c r="B3" s="22"/>
      <c r="C3" s="22">
        <v>0</v>
      </c>
      <c r="D3" s="22"/>
      <c r="E3" s="22">
        <v>0</v>
      </c>
      <c r="F3" s="22"/>
      <c r="G3" s="22">
        <v>0</v>
      </c>
      <c r="H3" s="22"/>
      <c r="I3" s="22">
        <v>0</v>
      </c>
      <c r="J3" s="22"/>
      <c r="K3" s="22">
        <v>0</v>
      </c>
      <c r="L3" s="22"/>
      <c r="M3" s="22">
        <v>0</v>
      </c>
      <c r="N3" s="22"/>
      <c r="O3" s="22">
        <v>0</v>
      </c>
      <c r="P3" s="20"/>
      <c r="Q3" s="22">
        <v>0</v>
      </c>
      <c r="R3" s="20"/>
      <c r="S3" s="22">
        <v>0</v>
      </c>
      <c r="T3" s="20"/>
      <c r="U3" s="22">
        <v>0</v>
      </c>
      <c r="V3" s="23"/>
      <c r="X3" s="3"/>
      <c r="Y3" s="4">
        <v>0.6</v>
      </c>
      <c r="Z3" s="4">
        <v>0.7</v>
      </c>
      <c r="AA3" s="4">
        <v>0.8</v>
      </c>
      <c r="AB3" s="4">
        <v>0.9</v>
      </c>
      <c r="AC3" s="4">
        <v>1</v>
      </c>
      <c r="AD3" s="4">
        <v>1.1000000000000001</v>
      </c>
      <c r="AE3" s="4">
        <v>1.2</v>
      </c>
      <c r="AF3" s="4">
        <v>1.3</v>
      </c>
      <c r="AG3" s="4">
        <v>1.4</v>
      </c>
      <c r="AH3" s="4">
        <v>1.5</v>
      </c>
      <c r="AI3" s="4">
        <v>1.6</v>
      </c>
      <c r="AJ3" s="4">
        <v>1.7</v>
      </c>
    </row>
    <row r="4" spans="1:36">
      <c r="A4" s="21">
        <v>0</v>
      </c>
      <c r="B4" s="22"/>
      <c r="C4" s="22">
        <v>0</v>
      </c>
      <c r="D4" s="22"/>
      <c r="E4" s="22">
        <v>0</v>
      </c>
      <c r="F4" s="22"/>
      <c r="G4" s="22">
        <v>0</v>
      </c>
      <c r="H4" s="22"/>
      <c r="I4" s="22">
        <v>0</v>
      </c>
      <c r="J4" s="22"/>
      <c r="K4" s="22">
        <v>0</v>
      </c>
      <c r="L4" s="22"/>
      <c r="M4" s="22">
        <v>0</v>
      </c>
      <c r="N4" s="22"/>
      <c r="O4" s="22">
        <v>0</v>
      </c>
      <c r="P4" s="20"/>
      <c r="Q4" s="22">
        <v>0</v>
      </c>
      <c r="R4" s="20"/>
      <c r="S4" s="22">
        <v>0</v>
      </c>
      <c r="T4" s="20"/>
      <c r="U4" s="22">
        <v>0</v>
      </c>
      <c r="V4" s="23"/>
      <c r="X4" s="7">
        <v>1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</row>
    <row r="5" spans="1:36">
      <c r="A5" s="20">
        <v>0</v>
      </c>
      <c r="B5" s="20"/>
      <c r="C5" s="20">
        <v>0</v>
      </c>
      <c r="D5" s="20"/>
      <c r="E5" s="20">
        <v>0</v>
      </c>
      <c r="F5" s="20"/>
      <c r="G5" s="20">
        <v>0</v>
      </c>
      <c r="H5" s="20"/>
      <c r="I5" s="20">
        <v>0</v>
      </c>
      <c r="J5" s="20"/>
      <c r="K5" s="20">
        <v>0</v>
      </c>
      <c r="L5" s="20"/>
      <c r="M5" s="20">
        <v>0</v>
      </c>
      <c r="N5" s="20"/>
      <c r="O5" s="20">
        <v>0</v>
      </c>
      <c r="P5" s="20"/>
      <c r="Q5" s="20">
        <v>0</v>
      </c>
      <c r="R5" s="20"/>
      <c r="S5" s="20">
        <v>0</v>
      </c>
      <c r="T5" s="20"/>
      <c r="U5" s="20">
        <v>0</v>
      </c>
      <c r="V5" s="20"/>
      <c r="X5" s="7">
        <v>1.1000000000000001</v>
      </c>
      <c r="Y5" s="8">
        <v>6.9579738380183689E-5</v>
      </c>
      <c r="Z5" s="8">
        <v>6.2621764542165317E-4</v>
      </c>
      <c r="AA5" s="8">
        <v>3.4094071806290006E-3</v>
      </c>
      <c r="AB5" s="8">
        <v>1.4611745059838576E-2</v>
      </c>
      <c r="AC5" s="8">
        <v>5.2950180907319788E-2</v>
      </c>
      <c r="AD5" s="8">
        <v>0.16253826885610911</v>
      </c>
      <c r="AE5" s="8">
        <v>0.26781241302532705</v>
      </c>
      <c r="AF5" s="8">
        <v>0.24478151962148623</v>
      </c>
      <c r="AG5" s="8">
        <v>0.11174505983857501</v>
      </c>
      <c r="AH5" s="8">
        <v>2.978012802671862E-2</v>
      </c>
      <c r="AI5" s="8">
        <v>7.72335096020039E-3</v>
      </c>
      <c r="AJ5" s="8">
        <v>4.0356248260506539E-3</v>
      </c>
    </row>
    <row r="6" spans="1:36">
      <c r="A6" s="20">
        <v>0</v>
      </c>
      <c r="B6" s="20"/>
      <c r="C6" s="20">
        <v>0</v>
      </c>
      <c r="D6" s="20"/>
      <c r="E6" s="20">
        <v>0</v>
      </c>
      <c r="F6" s="20"/>
      <c r="G6" s="20">
        <v>0</v>
      </c>
      <c r="H6" s="20"/>
      <c r="I6" s="20">
        <v>0</v>
      </c>
      <c r="J6" s="20"/>
      <c r="K6" s="20">
        <v>0</v>
      </c>
      <c r="L6" s="20"/>
      <c r="M6" s="20">
        <v>0</v>
      </c>
      <c r="N6" s="20"/>
      <c r="O6" s="20">
        <v>0</v>
      </c>
      <c r="P6" s="20"/>
      <c r="Q6" s="20">
        <v>0</v>
      </c>
      <c r="R6" s="20"/>
      <c r="S6" s="20">
        <v>0</v>
      </c>
      <c r="T6" s="20"/>
      <c r="U6" s="20">
        <v>0</v>
      </c>
      <c r="V6" s="20"/>
      <c r="X6" s="7">
        <v>1.2</v>
      </c>
      <c r="Y6" s="8">
        <v>1.4022155004907755E-4</v>
      </c>
      <c r="Z6" s="8">
        <v>3.405380501191883E-4</v>
      </c>
      <c r="AA6" s="8">
        <v>1.4422788005047976E-3</v>
      </c>
      <c r="AB6" s="8">
        <v>5.9293684020752793E-3</v>
      </c>
      <c r="AC6" s="8">
        <v>1.8168706556359049E-2</v>
      </c>
      <c r="AD6" s="8">
        <v>6.2819254421986742E-2</v>
      </c>
      <c r="AE6" s="8">
        <v>0.17000861360950301</v>
      </c>
      <c r="AF6" s="8">
        <v>0.25906932954067424</v>
      </c>
      <c r="AG6" s="8">
        <v>0.20836922337292924</v>
      </c>
      <c r="AH6" s="8">
        <v>9.3207267482622549E-2</v>
      </c>
      <c r="AI6" s="8">
        <v>2.3236714008132851E-2</v>
      </c>
      <c r="AJ6" s="8">
        <v>3.8060135013321048E-3</v>
      </c>
    </row>
    <row r="7" spans="1:36">
      <c r="A7" s="20">
        <v>0.45154928424200313</v>
      </c>
      <c r="B7" s="20"/>
      <c r="C7" s="20">
        <v>4.0639435581780283</v>
      </c>
      <c r="D7" s="20"/>
      <c r="E7" s="20">
        <v>22.125914927858155</v>
      </c>
      <c r="F7" s="20"/>
      <c r="G7" s="20">
        <v>94.825349690820673</v>
      </c>
      <c r="H7" s="20"/>
      <c r="I7" s="20">
        <v>343.62900530816438</v>
      </c>
      <c r="J7" s="20"/>
      <c r="K7" s="20">
        <v>1054.8191279893194</v>
      </c>
      <c r="L7" s="20"/>
      <c r="M7" s="20">
        <v>1738.0131950474702</v>
      </c>
      <c r="N7" s="20"/>
      <c r="O7" s="20">
        <v>1588.550381963367</v>
      </c>
      <c r="P7" s="20"/>
      <c r="Q7" s="20">
        <v>725.18815049265709</v>
      </c>
      <c r="R7" s="20"/>
      <c r="S7" s="20">
        <v>193.26309365557736</v>
      </c>
      <c r="T7" s="20"/>
      <c r="U7" s="20">
        <v>50.121970550862351</v>
      </c>
      <c r="V7" s="20"/>
      <c r="X7" s="7">
        <v>1.3</v>
      </c>
      <c r="Y7" s="8">
        <v>6.6662222518498764E-5</v>
      </c>
      <c r="Z7" s="8">
        <v>1.4999000066662221E-4</v>
      </c>
      <c r="AA7" s="8">
        <v>4.4997000199986669E-4</v>
      </c>
      <c r="AB7" s="8">
        <v>1.5498966735550963E-3</v>
      </c>
      <c r="AC7" s="8">
        <v>4.2997133524431703E-3</v>
      </c>
      <c r="AD7" s="8">
        <v>1.7565495633624424E-2</v>
      </c>
      <c r="AE7" s="8">
        <v>6.0129324711685889E-2</v>
      </c>
      <c r="AF7" s="8">
        <v>0.14842343843743749</v>
      </c>
      <c r="AG7" s="8">
        <v>0.21856876208252782</v>
      </c>
      <c r="AH7" s="8">
        <v>0.17965468968735418</v>
      </c>
      <c r="AI7" s="8">
        <v>9.7610159322711817E-2</v>
      </c>
      <c r="AJ7" s="8">
        <v>3.3364442370508632E-2</v>
      </c>
    </row>
    <row r="8" spans="1:36">
      <c r="A8" s="20">
        <v>0</v>
      </c>
      <c r="B8" s="20"/>
      <c r="C8" s="20">
        <v>0</v>
      </c>
      <c r="D8" s="20"/>
      <c r="E8" s="20">
        <v>0</v>
      </c>
      <c r="F8" s="20"/>
      <c r="G8" s="20">
        <v>0</v>
      </c>
      <c r="H8" s="20"/>
      <c r="I8" s="20">
        <v>0</v>
      </c>
      <c r="J8" s="20"/>
      <c r="K8" s="20">
        <v>0</v>
      </c>
      <c r="L8" s="20"/>
      <c r="M8" s="20">
        <v>0</v>
      </c>
      <c r="N8" s="20"/>
      <c r="O8" s="20">
        <v>0</v>
      </c>
      <c r="P8" s="20"/>
      <c r="Q8" s="20">
        <v>0</v>
      </c>
      <c r="R8" s="20"/>
      <c r="S8" s="20">
        <v>0</v>
      </c>
      <c r="T8" s="20"/>
      <c r="U8" s="20">
        <v>0</v>
      </c>
      <c r="V8" s="20"/>
      <c r="X8" s="7">
        <v>1.4</v>
      </c>
      <c r="Y8" s="8">
        <v>3.2603557048073948E-5</v>
      </c>
      <c r="Z8" s="8">
        <v>3.2603557048073948E-5</v>
      </c>
      <c r="AA8" s="8">
        <v>4.7275157719707219E-4</v>
      </c>
      <c r="AB8" s="8">
        <v>1.190029832254699E-3</v>
      </c>
      <c r="AC8" s="8">
        <v>3.4559770470958383E-3</v>
      </c>
      <c r="AD8" s="8">
        <v>8.9822799667443713E-3</v>
      </c>
      <c r="AE8" s="8">
        <v>2.5936129631742823E-2</v>
      </c>
      <c r="AF8" s="8">
        <v>7.8052915573089021E-2</v>
      </c>
      <c r="AG8" s="8">
        <v>0.1599693526563748</v>
      </c>
      <c r="AH8" s="8">
        <v>0.21458031071189868</v>
      </c>
      <c r="AI8" s="8">
        <v>0.189149536214401</v>
      </c>
      <c r="AJ8" s="8">
        <v>0.11652511288981628</v>
      </c>
    </row>
    <row r="9" spans="1:36">
      <c r="A9" s="20">
        <v>0</v>
      </c>
      <c r="B9" s="20"/>
      <c r="C9" s="20">
        <v>0</v>
      </c>
      <c r="D9" s="20"/>
      <c r="E9" s="20">
        <v>0</v>
      </c>
      <c r="F9" s="20"/>
      <c r="G9" s="20">
        <v>0</v>
      </c>
      <c r="H9" s="20"/>
      <c r="I9" s="20">
        <v>0</v>
      </c>
      <c r="J9" s="20"/>
      <c r="K9" s="20">
        <v>0</v>
      </c>
      <c r="L9" s="20"/>
      <c r="M9" s="20">
        <v>0</v>
      </c>
      <c r="N9" s="20"/>
      <c r="O9" s="20">
        <v>0</v>
      </c>
      <c r="P9" s="20"/>
      <c r="Q9" s="20">
        <v>0</v>
      </c>
      <c r="R9" s="20"/>
      <c r="S9" s="20">
        <v>0</v>
      </c>
      <c r="T9" s="20"/>
      <c r="U9" s="20">
        <v>0</v>
      </c>
      <c r="V9" s="20"/>
      <c r="X9" s="7">
        <v>1.5</v>
      </c>
      <c r="Y9" s="8">
        <v>1.9088653159172098E-5</v>
      </c>
      <c r="Z9" s="8">
        <v>5.1812058574895691E-5</v>
      </c>
      <c r="AA9" s="8">
        <v>2.6996809467971967E-4</v>
      </c>
      <c r="AB9" s="8">
        <v>9.4352485615336365E-4</v>
      </c>
      <c r="AC9" s="8">
        <v>2.4651632079845109E-3</v>
      </c>
      <c r="AD9" s="8">
        <v>6.4001527092252732E-3</v>
      </c>
      <c r="AE9" s="8">
        <v>1.465463172534155E-2</v>
      </c>
      <c r="AF9" s="8">
        <v>3.5270377137247413E-2</v>
      </c>
      <c r="AG9" s="8">
        <v>7.5651059420250327E-2</v>
      </c>
      <c r="AH9" s="8">
        <v>0.13605573886722477</v>
      </c>
      <c r="AI9" s="8">
        <v>0.17838619072291456</v>
      </c>
      <c r="AJ9" s="8">
        <v>0.16284257315044587</v>
      </c>
    </row>
    <row r="10" spans="1:36">
      <c r="A10" s="20">
        <v>0</v>
      </c>
      <c r="B10" s="20"/>
      <c r="C10" s="20">
        <v>0</v>
      </c>
      <c r="D10" s="20"/>
      <c r="E10" s="20">
        <v>0</v>
      </c>
      <c r="F10" s="20"/>
      <c r="G10" s="20">
        <v>0</v>
      </c>
      <c r="H10" s="20"/>
      <c r="I10" s="20">
        <v>0</v>
      </c>
      <c r="J10" s="20"/>
      <c r="K10" s="20">
        <v>0</v>
      </c>
      <c r="L10" s="20"/>
      <c r="M10" s="20">
        <v>0</v>
      </c>
      <c r="N10" s="20"/>
      <c r="O10" s="20">
        <v>0</v>
      </c>
      <c r="P10" s="20"/>
      <c r="Q10" s="20">
        <v>0</v>
      </c>
      <c r="R10" s="20"/>
      <c r="S10" s="20">
        <v>0</v>
      </c>
      <c r="T10" s="20"/>
      <c r="U10" s="20">
        <v>0</v>
      </c>
      <c r="V10" s="20"/>
      <c r="X10" s="7">
        <v>1.6</v>
      </c>
      <c r="Y10" s="8">
        <v>1.6783921003678476E-5</v>
      </c>
      <c r="Z10" s="8">
        <v>5.3149083178315176E-5</v>
      </c>
      <c r="AA10" s="8">
        <v>2.9371861756437333E-4</v>
      </c>
      <c r="AB10" s="8">
        <v>5.6785599395778839E-4</v>
      </c>
      <c r="AC10" s="8">
        <v>1.3790788424689149E-3</v>
      </c>
      <c r="AD10" s="8">
        <v>2.7833335664433473E-3</v>
      </c>
      <c r="AE10" s="8">
        <v>5.8268179084437106E-3</v>
      </c>
      <c r="AF10" s="8">
        <v>1.3586584052477726E-2</v>
      </c>
      <c r="AG10" s="8">
        <v>3.3909115067765082E-2</v>
      </c>
      <c r="AH10" s="8">
        <v>8.2873407275829758E-2</v>
      </c>
      <c r="AI10" s="8">
        <v>0.14934892373106565</v>
      </c>
      <c r="AJ10" s="8">
        <v>0.18549309761248725</v>
      </c>
    </row>
    <row r="11" spans="1:36">
      <c r="A11" s="20">
        <v>0</v>
      </c>
      <c r="B11" s="20"/>
      <c r="C11" s="20">
        <v>0</v>
      </c>
      <c r="D11" s="20"/>
      <c r="E11" s="20">
        <v>0</v>
      </c>
      <c r="F11" s="20"/>
      <c r="G11" s="20">
        <v>0</v>
      </c>
      <c r="H11" s="20"/>
      <c r="I11" s="20">
        <v>0</v>
      </c>
      <c r="J11" s="20"/>
      <c r="K11" s="20">
        <v>0</v>
      </c>
      <c r="L11" s="20"/>
      <c r="M11" s="20">
        <v>0</v>
      </c>
      <c r="N11" s="20"/>
      <c r="O11" s="20">
        <v>0</v>
      </c>
      <c r="P11" s="20"/>
      <c r="Q11" s="20">
        <v>0</v>
      </c>
      <c r="R11" s="20"/>
      <c r="S11" s="20">
        <v>0</v>
      </c>
      <c r="T11" s="20"/>
      <c r="U11" s="20">
        <v>0</v>
      </c>
      <c r="V11" s="20"/>
      <c r="X11" s="7">
        <v>1.7</v>
      </c>
      <c r="Y11" s="8">
        <v>5.9461162941424808E-6</v>
      </c>
      <c r="Z11" s="8">
        <v>2.6757523323641164E-5</v>
      </c>
      <c r="AA11" s="8">
        <v>1.3378761661820581E-4</v>
      </c>
      <c r="AB11" s="8">
        <v>4.1622814058997368E-4</v>
      </c>
      <c r="AC11" s="8">
        <v>9.0380967670965705E-4</v>
      </c>
      <c r="AD11" s="8">
        <v>1.6589664460657523E-3</v>
      </c>
      <c r="AE11" s="8">
        <v>3.9601134518988919E-3</v>
      </c>
      <c r="AF11" s="8">
        <v>9.5464897102457529E-3</v>
      </c>
      <c r="AG11" s="8">
        <v>1.8572694244754037E-2</v>
      </c>
      <c r="AH11" s="8">
        <v>3.4389363587173039E-2</v>
      </c>
      <c r="AI11" s="8">
        <v>6.9611183455526027E-2</v>
      </c>
      <c r="AJ11" s="8">
        <v>0.12458302859487326</v>
      </c>
    </row>
    <row r="12" spans="1:36">
      <c r="A12" s="20">
        <v>1.6094927009028561</v>
      </c>
      <c r="B12" s="20"/>
      <c r="C12" s="20">
        <v>3.9087679879069359</v>
      </c>
      <c r="D12" s="20"/>
      <c r="E12" s="20">
        <v>16.554782066429375</v>
      </c>
      <c r="F12" s="20"/>
      <c r="G12" s="20">
        <v>68.058548495320778</v>
      </c>
      <c r="H12" s="20"/>
      <c r="I12" s="20">
        <v>208.54426853127006</v>
      </c>
      <c r="J12" s="20"/>
      <c r="K12" s="20">
        <v>721.05273000447949</v>
      </c>
      <c r="L12" s="20"/>
      <c r="M12" s="20">
        <v>1951.3949360803626</v>
      </c>
      <c r="N12" s="20"/>
      <c r="O12" s="20">
        <v>2973.6527286823766</v>
      </c>
      <c r="P12" s="20"/>
      <c r="Q12" s="20">
        <v>2391.7061535416442</v>
      </c>
      <c r="R12" s="20"/>
      <c r="S12" s="20">
        <v>1069.8527910429984</v>
      </c>
      <c r="T12" s="20"/>
      <c r="U12" s="20">
        <v>266.71593329247327</v>
      </c>
      <c r="V12" s="20"/>
      <c r="X12" s="7">
        <v>1.8</v>
      </c>
      <c r="Y12" s="8">
        <v>2.428085315980617E-5</v>
      </c>
      <c r="Z12" s="8">
        <v>1.1446687918194336E-4</v>
      </c>
      <c r="AA12" s="8">
        <v>1.5609119888446824E-4</v>
      </c>
      <c r="AB12" s="8">
        <v>4.9255444981321085E-4</v>
      </c>
      <c r="AC12" s="8">
        <v>1.2348548178415708E-3</v>
      </c>
      <c r="AD12" s="8">
        <v>1.7725022806658504E-3</v>
      </c>
      <c r="AE12" s="8">
        <v>3.434006375458301E-3</v>
      </c>
      <c r="AF12" s="8">
        <v>6.6286729126270845E-3</v>
      </c>
      <c r="AG12" s="8">
        <v>1.2528920230459983E-2</v>
      </c>
      <c r="AH12" s="8">
        <v>2.2865626289920324E-2</v>
      </c>
      <c r="AI12" s="8">
        <v>4.9421942260131184E-2</v>
      </c>
      <c r="AJ12" s="8">
        <v>9.736968986413129E-2</v>
      </c>
    </row>
    <row r="13" spans="1:36">
      <c r="A13" s="20">
        <v>0</v>
      </c>
      <c r="B13" s="20"/>
      <c r="C13" s="20">
        <v>0</v>
      </c>
      <c r="D13" s="20"/>
      <c r="E13" s="20">
        <v>0</v>
      </c>
      <c r="F13" s="20"/>
      <c r="G13" s="20">
        <v>0</v>
      </c>
      <c r="H13" s="20"/>
      <c r="I13" s="20">
        <v>0</v>
      </c>
      <c r="J13" s="20"/>
      <c r="K13" s="20">
        <v>0</v>
      </c>
      <c r="L13" s="20"/>
      <c r="M13" s="20">
        <v>0</v>
      </c>
      <c r="N13" s="20"/>
      <c r="O13" s="20">
        <v>0</v>
      </c>
      <c r="P13" s="20"/>
      <c r="Q13" s="20">
        <v>0</v>
      </c>
      <c r="R13" s="20"/>
      <c r="S13" s="20">
        <v>0</v>
      </c>
      <c r="T13" s="20"/>
      <c r="U13" s="20">
        <v>0</v>
      </c>
      <c r="V13" s="20"/>
      <c r="X13" s="7">
        <v>1.9</v>
      </c>
      <c r="Y13" s="8">
        <v>0</v>
      </c>
      <c r="Z13" s="8">
        <v>0</v>
      </c>
      <c r="AA13" s="8">
        <v>1.1446687918194336E-4</v>
      </c>
      <c r="AB13" s="8">
        <v>1.5609119888446824E-4</v>
      </c>
      <c r="AC13" s="8">
        <v>4.9255444981321085E-4</v>
      </c>
      <c r="AD13" s="8">
        <v>1.2348548178415708E-3</v>
      </c>
      <c r="AE13" s="8">
        <v>1.7725022806658504E-3</v>
      </c>
      <c r="AF13" s="8">
        <v>3.434006375458301E-3</v>
      </c>
      <c r="AG13" s="8">
        <v>6.6286729126270845E-3</v>
      </c>
      <c r="AH13" s="8">
        <v>1.2528920230459983E-2</v>
      </c>
      <c r="AI13" s="8">
        <v>2.2865626289920324E-2</v>
      </c>
      <c r="AJ13" s="8">
        <v>4.9421942260131184E-2</v>
      </c>
    </row>
    <row r="14" spans="1:36">
      <c r="A14" s="20">
        <v>0</v>
      </c>
      <c r="B14" s="20"/>
      <c r="C14" s="20">
        <v>0</v>
      </c>
      <c r="D14" s="20"/>
      <c r="E14" s="20">
        <v>0</v>
      </c>
      <c r="F14" s="20"/>
      <c r="G14" s="20">
        <v>0</v>
      </c>
      <c r="H14" s="20"/>
      <c r="I14" s="20">
        <v>0</v>
      </c>
      <c r="J14" s="20"/>
      <c r="K14" s="20">
        <v>0</v>
      </c>
      <c r="L14" s="20"/>
      <c r="M14" s="20">
        <v>0</v>
      </c>
      <c r="N14" s="20"/>
      <c r="O14" s="20">
        <v>0</v>
      </c>
      <c r="P14" s="20"/>
      <c r="Q14" s="20">
        <v>0</v>
      </c>
      <c r="R14" s="20"/>
      <c r="S14" s="20">
        <v>0</v>
      </c>
      <c r="T14" s="20"/>
      <c r="U14" s="20">
        <v>0</v>
      </c>
      <c r="V14" s="20"/>
      <c r="X14" s="7">
        <v>2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</row>
    <row r="15" spans="1:36">
      <c r="A15" s="20">
        <v>0</v>
      </c>
      <c r="B15" s="20"/>
      <c r="C15" s="20">
        <v>0</v>
      </c>
      <c r="D15" s="20"/>
      <c r="E15" s="20">
        <v>0</v>
      </c>
      <c r="F15" s="20"/>
      <c r="G15" s="20">
        <v>0</v>
      </c>
      <c r="H15" s="20"/>
      <c r="I15" s="20">
        <v>0</v>
      </c>
      <c r="J15" s="20"/>
      <c r="K15" s="20">
        <v>0</v>
      </c>
      <c r="L15" s="20"/>
      <c r="M15" s="20">
        <v>0</v>
      </c>
      <c r="N15" s="20"/>
      <c r="O15" s="20">
        <v>0</v>
      </c>
      <c r="P15" s="20"/>
      <c r="Q15" s="20">
        <v>0</v>
      </c>
      <c r="R15" s="20"/>
      <c r="S15" s="20">
        <v>0</v>
      </c>
      <c r="T15" s="20"/>
      <c r="U15" s="20">
        <v>0</v>
      </c>
      <c r="V15" s="20"/>
      <c r="X15" s="7">
        <v>2.1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</row>
    <row r="16" spans="1:36">
      <c r="A16" s="20">
        <v>0</v>
      </c>
      <c r="B16" s="20"/>
      <c r="C16" s="20">
        <v>0</v>
      </c>
      <c r="D16" s="20"/>
      <c r="E16" s="20">
        <v>0</v>
      </c>
      <c r="F16" s="20"/>
      <c r="G16" s="20">
        <v>0</v>
      </c>
      <c r="H16" s="20"/>
      <c r="I16" s="20">
        <v>0</v>
      </c>
      <c r="J16" s="20"/>
      <c r="K16" s="20">
        <v>0</v>
      </c>
      <c r="L16" s="20"/>
      <c r="M16" s="20">
        <v>0</v>
      </c>
      <c r="N16" s="20"/>
      <c r="O16" s="20">
        <v>0</v>
      </c>
      <c r="P16" s="20"/>
      <c r="Q16" s="20">
        <v>0</v>
      </c>
      <c r="R16" s="20"/>
      <c r="S16" s="20">
        <v>0</v>
      </c>
      <c r="T16" s="20"/>
      <c r="U16" s="20">
        <v>0</v>
      </c>
      <c r="V16" s="20"/>
    </row>
    <row r="17" spans="1:22">
      <c r="A17" s="20">
        <v>0</v>
      </c>
      <c r="B17" s="20"/>
      <c r="C17" s="20">
        <v>0</v>
      </c>
      <c r="D17" s="20"/>
      <c r="E17" s="20">
        <v>0</v>
      </c>
      <c r="F17" s="20"/>
      <c r="G17" s="20">
        <v>0</v>
      </c>
      <c r="H17" s="20"/>
      <c r="I17" s="20">
        <v>0</v>
      </c>
      <c r="J17" s="20"/>
      <c r="K17" s="20">
        <v>0</v>
      </c>
      <c r="L17" s="20"/>
      <c r="M17" s="20">
        <v>0</v>
      </c>
      <c r="N17" s="20"/>
      <c r="O17" s="20">
        <v>0</v>
      </c>
      <c r="P17" s="20"/>
      <c r="Q17" s="20">
        <v>0</v>
      </c>
      <c r="R17" s="20"/>
      <c r="S17" s="20">
        <v>0</v>
      </c>
      <c r="T17" s="20"/>
      <c r="U17" s="20">
        <v>0</v>
      </c>
      <c r="V17" s="20"/>
    </row>
    <row r="18" spans="1:22">
      <c r="A18" s="20">
        <v>1.1264193573447532</v>
      </c>
      <c r="B18" s="20"/>
      <c r="C18" s="20">
        <v>2.7355898678372572</v>
      </c>
      <c r="D18" s="20"/>
      <c r="E18" s="20">
        <v>11.586027675546031</v>
      </c>
      <c r="F18" s="20"/>
      <c r="G18" s="20">
        <v>47.631447110578129</v>
      </c>
      <c r="H18" s="20"/>
      <c r="I18" s="20">
        <v>145.95176530167015</v>
      </c>
      <c r="J18" s="20"/>
      <c r="K18" s="20">
        <v>504.63587209044942</v>
      </c>
      <c r="L18" s="20"/>
      <c r="M18" s="20">
        <v>1365.7030122549884</v>
      </c>
      <c r="N18" s="20"/>
      <c r="O18" s="20">
        <v>2081.1402212199559</v>
      </c>
      <c r="P18" s="20"/>
      <c r="Q18" s="20">
        <v>1673.859165014303</v>
      </c>
      <c r="R18" s="20"/>
      <c r="S18" s="20">
        <v>748.74703853216238</v>
      </c>
      <c r="T18" s="20"/>
      <c r="U18" s="20">
        <v>186.66377921713053</v>
      </c>
      <c r="V18" s="20"/>
    </row>
    <row r="19" spans="1:22">
      <c r="A19" s="20">
        <v>0</v>
      </c>
      <c r="B19" s="20"/>
      <c r="C19" s="20">
        <v>0</v>
      </c>
      <c r="D19" s="20"/>
      <c r="E19" s="20">
        <v>0</v>
      </c>
      <c r="F19" s="20"/>
      <c r="G19" s="20">
        <v>0</v>
      </c>
      <c r="H19" s="20"/>
      <c r="I19" s="20">
        <v>0</v>
      </c>
      <c r="J19" s="20"/>
      <c r="K19" s="20">
        <v>0</v>
      </c>
      <c r="L19" s="20"/>
      <c r="M19" s="20">
        <v>0</v>
      </c>
      <c r="N19" s="20"/>
      <c r="O19" s="20">
        <v>0</v>
      </c>
      <c r="P19" s="20"/>
      <c r="Q19" s="20">
        <v>0</v>
      </c>
      <c r="R19" s="20"/>
      <c r="S19" s="20">
        <v>0</v>
      </c>
      <c r="T19" s="20"/>
      <c r="U19" s="20">
        <v>0</v>
      </c>
      <c r="V19" s="20"/>
    </row>
    <row r="20" spans="1:22">
      <c r="A20" s="20">
        <v>0.83113173278725172</v>
      </c>
      <c r="B20" s="20"/>
      <c r="C20" s="20">
        <v>2.0184627796261827</v>
      </c>
      <c r="D20" s="20"/>
      <c r="E20" s="20">
        <v>8.548783537240304</v>
      </c>
      <c r="F20" s="20"/>
      <c r="G20" s="20">
        <v>35.144998986432363</v>
      </c>
      <c r="H20" s="20"/>
      <c r="I20" s="20">
        <v>107.69092594829105</v>
      </c>
      <c r="J20" s="20"/>
      <c r="K20" s="20">
        <v>372.34701628868879</v>
      </c>
      <c r="L20" s="20"/>
      <c r="M20" s="20">
        <v>1007.6878594522008</v>
      </c>
      <c r="N20" s="20"/>
      <c r="O20" s="20">
        <v>1535.5752428767894</v>
      </c>
      <c r="P20" s="20"/>
      <c r="Q20" s="20">
        <v>1235.0617549218562</v>
      </c>
      <c r="R20" s="20"/>
      <c r="S20" s="20">
        <v>552.46513609415467</v>
      </c>
      <c r="T20" s="20"/>
      <c r="U20" s="20">
        <v>137.73040143331602</v>
      </c>
      <c r="V20" s="20"/>
    </row>
    <row r="21" spans="1:22">
      <c r="A21" s="20">
        <v>0</v>
      </c>
      <c r="B21" s="20"/>
      <c r="C21" s="20">
        <v>0</v>
      </c>
      <c r="D21" s="20"/>
      <c r="E21" s="20">
        <v>0</v>
      </c>
      <c r="F21" s="20"/>
      <c r="G21" s="20">
        <v>0</v>
      </c>
      <c r="H21" s="20"/>
      <c r="I21" s="20">
        <v>0</v>
      </c>
      <c r="J21" s="20"/>
      <c r="K21" s="20">
        <v>0</v>
      </c>
      <c r="L21" s="20"/>
      <c r="M21" s="20">
        <v>0</v>
      </c>
      <c r="N21" s="20"/>
      <c r="O21" s="20">
        <v>0</v>
      </c>
      <c r="P21" s="20"/>
      <c r="Q21" s="20">
        <v>0</v>
      </c>
      <c r="R21" s="20"/>
      <c r="S21" s="20">
        <v>0</v>
      </c>
      <c r="T21" s="20"/>
      <c r="U21" s="20">
        <v>0</v>
      </c>
      <c r="V21" s="20"/>
    </row>
    <row r="22" spans="1:22">
      <c r="A22" s="20">
        <v>0</v>
      </c>
      <c r="B22" s="20"/>
      <c r="C22" s="20">
        <v>0</v>
      </c>
      <c r="D22" s="20"/>
      <c r="E22" s="20">
        <v>0</v>
      </c>
      <c r="F22" s="20"/>
      <c r="G22" s="20">
        <v>0</v>
      </c>
      <c r="H22" s="20"/>
      <c r="I22" s="20">
        <v>0</v>
      </c>
      <c r="J22" s="20"/>
      <c r="K22" s="20">
        <v>0</v>
      </c>
      <c r="L22" s="20"/>
      <c r="M22" s="20">
        <v>0</v>
      </c>
      <c r="N22" s="20"/>
      <c r="O22" s="20">
        <v>0</v>
      </c>
      <c r="P22" s="20"/>
      <c r="Q22" s="20">
        <v>0</v>
      </c>
      <c r="R22" s="20"/>
      <c r="S22" s="20">
        <v>0</v>
      </c>
      <c r="T22" s="20"/>
      <c r="U22" s="20">
        <v>0</v>
      </c>
      <c r="V22" s="20"/>
    </row>
    <row r="23" spans="1:22">
      <c r="A23" s="20">
        <v>0</v>
      </c>
      <c r="B23" s="20"/>
      <c r="C23" s="20">
        <v>0</v>
      </c>
      <c r="D23" s="20"/>
      <c r="E23" s="20">
        <v>0</v>
      </c>
      <c r="F23" s="20"/>
      <c r="G23" s="20">
        <v>0</v>
      </c>
      <c r="H23" s="20"/>
      <c r="I23" s="20">
        <v>0</v>
      </c>
      <c r="J23" s="20"/>
      <c r="K23" s="20">
        <v>0</v>
      </c>
      <c r="L23" s="20"/>
      <c r="M23" s="20">
        <v>0</v>
      </c>
      <c r="N23" s="20"/>
      <c r="O23" s="20">
        <v>0</v>
      </c>
      <c r="P23" s="20"/>
      <c r="Q23" s="20">
        <v>0</v>
      </c>
      <c r="R23" s="20"/>
      <c r="S23" s="20">
        <v>0</v>
      </c>
      <c r="T23" s="20"/>
      <c r="U23" s="20">
        <v>0</v>
      </c>
      <c r="V23" s="20"/>
    </row>
    <row r="24" spans="1:22">
      <c r="A24" s="20">
        <v>0.9969111432225306</v>
      </c>
      <c r="B24" s="20"/>
      <c r="C24" s="20">
        <v>2.4210699192547169</v>
      </c>
      <c r="D24" s="20"/>
      <c r="E24" s="20">
        <v>10.253943187431744</v>
      </c>
      <c r="F24" s="20"/>
      <c r="G24" s="20">
        <v>42.155099770552724</v>
      </c>
      <c r="H24" s="20"/>
      <c r="I24" s="20">
        <v>129.17120098611935</v>
      </c>
      <c r="J24" s="20"/>
      <c r="K24" s="20">
        <v>446.61619216369371</v>
      </c>
      <c r="L24" s="20"/>
      <c r="M24" s="20">
        <v>1208.6835532185166</v>
      </c>
      <c r="N24" s="20"/>
      <c r="O24" s="20">
        <v>1841.8645450424267</v>
      </c>
      <c r="P24" s="20"/>
      <c r="Q24" s="20">
        <v>1481.4099588286806</v>
      </c>
      <c r="R24" s="20"/>
      <c r="S24" s="20">
        <v>662.66107848777642</v>
      </c>
      <c r="T24" s="20"/>
      <c r="U24" s="20">
        <v>165.20241801973364</v>
      </c>
      <c r="V24" s="20"/>
    </row>
    <row r="25" spans="1:22">
      <c r="A25" s="20">
        <v>0</v>
      </c>
      <c r="B25" s="20"/>
      <c r="C25" s="20">
        <v>0</v>
      </c>
      <c r="D25" s="20"/>
      <c r="E25" s="20">
        <v>0</v>
      </c>
      <c r="F25" s="20"/>
      <c r="G25" s="20">
        <v>0</v>
      </c>
      <c r="H25" s="20"/>
      <c r="I25" s="20">
        <v>0</v>
      </c>
      <c r="J25" s="20"/>
      <c r="K25" s="20">
        <v>0</v>
      </c>
      <c r="L25" s="20"/>
      <c r="M25" s="20">
        <v>0</v>
      </c>
      <c r="N25" s="20"/>
      <c r="O25" s="20">
        <v>0</v>
      </c>
      <c r="P25" s="20"/>
      <c r="Q25" s="20">
        <v>0</v>
      </c>
      <c r="R25" s="20"/>
      <c r="S25" s="20">
        <v>0</v>
      </c>
      <c r="T25" s="20"/>
      <c r="U25" s="20">
        <v>0</v>
      </c>
      <c r="V25" s="20"/>
    </row>
    <row r="26" spans="1:22">
      <c r="A26" s="20">
        <v>1.0402160232355275</v>
      </c>
      <c r="B26" s="20"/>
      <c r="C26" s="20">
        <v>2.5262389135719956</v>
      </c>
      <c r="D26" s="20"/>
      <c r="E26" s="20">
        <v>10.699364810422569</v>
      </c>
      <c r="F26" s="20"/>
      <c r="G26" s="20">
        <v>43.986277553959454</v>
      </c>
      <c r="H26" s="20"/>
      <c r="I26" s="20">
        <v>134.78227615351767</v>
      </c>
      <c r="J26" s="20"/>
      <c r="K26" s="20">
        <v>466.01677840951641</v>
      </c>
      <c r="L26" s="20"/>
      <c r="M26" s="20">
        <v>1261.1876270285604</v>
      </c>
      <c r="N26" s="20"/>
      <c r="O26" s="20">
        <v>1921.8734040721538</v>
      </c>
      <c r="P26" s="20"/>
      <c r="Q26" s="20">
        <v>1545.7610105279941</v>
      </c>
      <c r="R26" s="20"/>
      <c r="S26" s="20">
        <v>691.44645087355855</v>
      </c>
      <c r="T26" s="20"/>
      <c r="U26" s="20">
        <v>172.37865527903028</v>
      </c>
      <c r="V26" s="20"/>
    </row>
    <row r="27" spans="1:22">
      <c r="A27" s="20">
        <v>0</v>
      </c>
      <c r="B27" s="20"/>
      <c r="C27" s="20">
        <v>0</v>
      </c>
      <c r="D27" s="20"/>
      <c r="E27" s="20">
        <v>0</v>
      </c>
      <c r="F27" s="20"/>
      <c r="G27" s="20">
        <v>0</v>
      </c>
      <c r="H27" s="20"/>
      <c r="I27" s="20">
        <v>0</v>
      </c>
      <c r="J27" s="20"/>
      <c r="K27" s="20">
        <v>0</v>
      </c>
      <c r="L27" s="20"/>
      <c r="M27" s="20">
        <v>0</v>
      </c>
      <c r="N27" s="20"/>
      <c r="O27" s="20">
        <v>0</v>
      </c>
      <c r="P27" s="20"/>
      <c r="Q27" s="20">
        <v>0</v>
      </c>
      <c r="R27" s="20"/>
      <c r="S27" s="20">
        <v>0</v>
      </c>
      <c r="T27" s="20"/>
      <c r="U27" s="20">
        <v>0</v>
      </c>
      <c r="V27" s="20"/>
    </row>
    <row r="28" spans="1:22">
      <c r="A28" s="20">
        <v>1.2256447366913508</v>
      </c>
      <c r="B28" s="20"/>
      <c r="C28" s="20">
        <v>2.9765657891075663</v>
      </c>
      <c r="D28" s="20"/>
      <c r="E28" s="20">
        <v>12.606631577396751</v>
      </c>
      <c r="F28" s="20"/>
      <c r="G28" s="20">
        <v>51.827263151519979</v>
      </c>
      <c r="H28" s="20"/>
      <c r="I28" s="20">
        <v>158.80853945415075</v>
      </c>
      <c r="J28" s="20"/>
      <c r="K28" s="20">
        <v>549.08884203772516</v>
      </c>
      <c r="L28" s="20"/>
      <c r="M28" s="20">
        <v>1486.006697185642</v>
      </c>
      <c r="N28" s="20"/>
      <c r="O28" s="20">
        <v>2264.4661970898915</v>
      </c>
      <c r="P28" s="20"/>
      <c r="Q28" s="20">
        <v>1821.3080787233473</v>
      </c>
      <c r="R28" s="20"/>
      <c r="S28" s="20">
        <v>814.70356568926513</v>
      </c>
      <c r="T28" s="20"/>
      <c r="U28" s="20">
        <v>203.10684208028101</v>
      </c>
      <c r="V28" s="20"/>
    </row>
    <row r="29" spans="1:22">
      <c r="A29" s="20">
        <v>0</v>
      </c>
      <c r="B29" s="20"/>
      <c r="C29" s="20">
        <v>0</v>
      </c>
      <c r="D29" s="20"/>
      <c r="E29" s="20">
        <v>0</v>
      </c>
      <c r="F29" s="20"/>
      <c r="G29" s="20">
        <v>0</v>
      </c>
      <c r="H29" s="20"/>
      <c r="I29" s="20">
        <v>0</v>
      </c>
      <c r="J29" s="20"/>
      <c r="K29" s="20">
        <v>0</v>
      </c>
      <c r="L29" s="20"/>
      <c r="M29" s="20">
        <v>0</v>
      </c>
      <c r="N29" s="20"/>
      <c r="O29" s="20">
        <v>0</v>
      </c>
      <c r="P29" s="20"/>
      <c r="Q29" s="20">
        <v>0</v>
      </c>
      <c r="R29" s="20"/>
      <c r="S29" s="20">
        <v>0</v>
      </c>
      <c r="T29" s="20"/>
      <c r="U29" s="20">
        <v>0</v>
      </c>
      <c r="V29" s="20"/>
    </row>
    <row r="30" spans="1:22">
      <c r="A30" s="20">
        <v>0</v>
      </c>
      <c r="B30" s="20"/>
      <c r="C30" s="20">
        <v>0</v>
      </c>
      <c r="D30" s="20"/>
      <c r="E30" s="20">
        <v>0</v>
      </c>
      <c r="F30" s="20"/>
      <c r="G30" s="20">
        <v>0</v>
      </c>
      <c r="H30" s="20"/>
      <c r="I30" s="20">
        <v>0</v>
      </c>
      <c r="J30" s="20"/>
      <c r="K30" s="20">
        <v>0</v>
      </c>
      <c r="L30" s="20"/>
      <c r="M30" s="20">
        <v>0</v>
      </c>
      <c r="N30" s="20"/>
      <c r="O30" s="20">
        <v>0</v>
      </c>
      <c r="P30" s="20"/>
      <c r="Q30" s="20">
        <v>0</v>
      </c>
      <c r="R30" s="20"/>
      <c r="S30" s="20">
        <v>0</v>
      </c>
      <c r="T30" s="20"/>
      <c r="U30" s="20">
        <v>0</v>
      </c>
      <c r="V30" s="20"/>
    </row>
    <row r="31" spans="1:22">
      <c r="A31" s="20">
        <v>0.65922381263143515</v>
      </c>
      <c r="B31" s="20"/>
      <c r="C31" s="20">
        <v>1.4832535784207288</v>
      </c>
      <c r="D31" s="20"/>
      <c r="E31" s="20">
        <v>4.4497607352621875</v>
      </c>
      <c r="F31" s="20"/>
      <c r="G31" s="20">
        <v>15.326953643680866</v>
      </c>
      <c r="H31" s="20"/>
      <c r="I31" s="20">
        <v>42.519935914727562</v>
      </c>
      <c r="J31" s="20"/>
      <c r="K31" s="20">
        <v>173.70547462838314</v>
      </c>
      <c r="L31" s="20"/>
      <c r="M31" s="20">
        <v>594.61987899355449</v>
      </c>
      <c r="N31" s="20"/>
      <c r="O31" s="20">
        <v>1467.7618188238903</v>
      </c>
      <c r="P31" s="20"/>
      <c r="Q31" s="20">
        <v>2161.4300756653179</v>
      </c>
      <c r="R31" s="20"/>
      <c r="S31" s="20">
        <v>1776.6081750417177</v>
      </c>
      <c r="T31" s="20"/>
      <c r="U31" s="20">
        <v>965.26846764557888</v>
      </c>
      <c r="V31" s="20"/>
    </row>
    <row r="32" spans="1:22">
      <c r="A32" s="20">
        <v>0</v>
      </c>
      <c r="B32" s="20"/>
      <c r="C32" s="20">
        <v>0</v>
      </c>
      <c r="D32" s="20"/>
      <c r="E32" s="20">
        <v>0</v>
      </c>
      <c r="F32" s="20"/>
      <c r="G32" s="20">
        <v>0</v>
      </c>
      <c r="H32" s="20"/>
      <c r="I32" s="20">
        <v>0</v>
      </c>
      <c r="J32" s="20"/>
      <c r="K32" s="20">
        <v>0</v>
      </c>
      <c r="L32" s="20"/>
      <c r="M32" s="20">
        <v>0</v>
      </c>
      <c r="N32" s="20"/>
      <c r="O32" s="20">
        <v>0</v>
      </c>
      <c r="P32" s="20"/>
      <c r="Q32" s="20">
        <v>0</v>
      </c>
      <c r="R32" s="20"/>
      <c r="S32" s="20">
        <v>0</v>
      </c>
      <c r="T32" s="20"/>
      <c r="U32" s="20">
        <v>0</v>
      </c>
      <c r="V32" s="20"/>
    </row>
    <row r="33" spans="1:22">
      <c r="A33" s="20">
        <v>0</v>
      </c>
      <c r="B33" s="20"/>
      <c r="C33" s="20">
        <v>0</v>
      </c>
      <c r="D33" s="20"/>
      <c r="E33" s="20">
        <v>0</v>
      </c>
      <c r="F33" s="20"/>
      <c r="G33" s="20">
        <v>0</v>
      </c>
      <c r="H33" s="20"/>
      <c r="I33" s="20">
        <v>0</v>
      </c>
      <c r="J33" s="20"/>
      <c r="K33" s="20">
        <v>0</v>
      </c>
      <c r="L33" s="20"/>
      <c r="M33" s="20">
        <v>0</v>
      </c>
      <c r="N33" s="20"/>
      <c r="O33" s="20">
        <v>0</v>
      </c>
      <c r="P33" s="20"/>
      <c r="Q33" s="20">
        <v>0</v>
      </c>
      <c r="R33" s="20"/>
      <c r="S33" s="20">
        <v>0</v>
      </c>
      <c r="T33" s="20"/>
      <c r="U33" s="20">
        <v>0</v>
      </c>
      <c r="V33" s="20"/>
    </row>
    <row r="34" spans="1:22">
      <c r="A34" s="20">
        <v>0</v>
      </c>
      <c r="B34" s="20"/>
      <c r="C34" s="20">
        <v>0</v>
      </c>
      <c r="D34" s="20"/>
      <c r="E34" s="20">
        <v>0</v>
      </c>
      <c r="F34" s="20"/>
      <c r="G34" s="20">
        <v>0</v>
      </c>
      <c r="H34" s="20"/>
      <c r="I34" s="20">
        <v>0</v>
      </c>
      <c r="J34" s="20"/>
      <c r="K34" s="20">
        <v>0</v>
      </c>
      <c r="L34" s="20"/>
      <c r="M34" s="20">
        <v>0</v>
      </c>
      <c r="N34" s="20"/>
      <c r="O34" s="20">
        <v>0</v>
      </c>
      <c r="P34" s="20"/>
      <c r="Q34" s="20">
        <v>0</v>
      </c>
      <c r="R34" s="20"/>
      <c r="S34" s="20">
        <v>0</v>
      </c>
      <c r="T34" s="20"/>
      <c r="U34" s="20">
        <v>0</v>
      </c>
      <c r="V34" s="20"/>
    </row>
    <row r="35" spans="1:22">
      <c r="A35" s="20">
        <v>2.7013409666978463</v>
      </c>
      <c r="B35" s="20"/>
      <c r="C35" s="20">
        <v>6.5603994905519123</v>
      </c>
      <c r="D35" s="20"/>
      <c r="E35" s="20">
        <v>27.785221371749277</v>
      </c>
      <c r="F35" s="20"/>
      <c r="G35" s="20">
        <v>114.22813230608037</v>
      </c>
      <c r="H35" s="20"/>
      <c r="I35" s="20">
        <v>350.01660811356385</v>
      </c>
      <c r="J35" s="20"/>
      <c r="K35" s="20">
        <v>1210.2007530806352</v>
      </c>
      <c r="L35" s="20"/>
      <c r="M35" s="20">
        <v>3275.1829691949461</v>
      </c>
      <c r="N35" s="20"/>
      <c r="O35" s="20">
        <v>4990.9203889004639</v>
      </c>
      <c r="P35" s="20"/>
      <c r="Q35" s="20">
        <v>4014.1926765129997</v>
      </c>
      <c r="R35" s="20"/>
      <c r="S35" s="20">
        <v>1795.6199311492971</v>
      </c>
      <c r="T35" s="20"/>
      <c r="U35" s="20">
        <v>447.65078876707167</v>
      </c>
      <c r="V35" s="20"/>
    </row>
    <row r="36" spans="1:22">
      <c r="A36" s="20">
        <v>0</v>
      </c>
      <c r="B36" s="20"/>
      <c r="C36" s="20">
        <v>0</v>
      </c>
      <c r="D36" s="20"/>
      <c r="E36" s="20">
        <v>0</v>
      </c>
      <c r="F36" s="20"/>
      <c r="G36" s="20">
        <v>0</v>
      </c>
      <c r="H36" s="20"/>
      <c r="I36" s="20">
        <v>0</v>
      </c>
      <c r="J36" s="20"/>
      <c r="K36" s="20">
        <v>0</v>
      </c>
      <c r="L36" s="20"/>
      <c r="M36" s="20">
        <v>0</v>
      </c>
      <c r="N36" s="20"/>
      <c r="O36" s="20">
        <v>0</v>
      </c>
      <c r="P36" s="20"/>
      <c r="Q36" s="20">
        <v>0</v>
      </c>
      <c r="R36" s="20"/>
      <c r="S36" s="20">
        <v>0</v>
      </c>
      <c r="T36" s="20"/>
      <c r="U36" s="20">
        <v>0</v>
      </c>
      <c r="V36" s="20"/>
    </row>
  </sheetData>
  <mergeCells count="11">
    <mergeCell ref="K1:L1"/>
    <mergeCell ref="A1:B1"/>
    <mergeCell ref="C1:D1"/>
    <mergeCell ref="E1:F1"/>
    <mergeCell ref="G1:H1"/>
    <mergeCell ref="I1:J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Прайс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2015-01-29T02:19:00Z</dcterms:modified>
</cp:coreProperties>
</file>