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05" windowWidth="19875" windowHeight="7245" activeTab="0"/>
  </bookViews>
  <sheets>
    <sheet name="Экономика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fn.SUMIFS" hidden="1">#NAME?</definedName>
    <definedName name="ААА">INDEX('[1]Покупатель-поставщик'!$A$1:$A$230,N(INDEX(ROW('[1]Покупатель-поставщик'!$1:$6)*14+1,)))</definedName>
    <definedName name="пробел">#REF!</definedName>
    <definedName name="сегодня">'[1]Дебет, кредит'!$M$2</definedName>
  </definedNames>
  <calcPr calcMode="manual" fullCalcOnLoad="1"/>
</workbook>
</file>

<file path=xl/sharedStrings.xml><?xml version="1.0" encoding="utf-8"?>
<sst xmlns="http://schemas.openxmlformats.org/spreadsheetml/2006/main" count="59" uniqueCount="31">
  <si>
    <t>№</t>
  </si>
  <si>
    <t>Наименование</t>
  </si>
  <si>
    <t>Артикул</t>
  </si>
  <si>
    <t>Кол-во</t>
  </si>
  <si>
    <t>Ед.</t>
  </si>
  <si>
    <t>Цена без НДС</t>
  </si>
  <si>
    <t>Цена с НДС</t>
  </si>
  <si>
    <t>Сумма без НДС</t>
  </si>
  <si>
    <t>Сумма с НДС</t>
  </si>
  <si>
    <t>РАЗНИЦА</t>
  </si>
  <si>
    <t xml:space="preserve"> %</t>
  </si>
  <si>
    <t>Кабель ВВГ 5*120</t>
  </si>
  <si>
    <t>м</t>
  </si>
  <si>
    <t>Кабель ВВГ 5*121</t>
  </si>
  <si>
    <t>Кабель ВВГ 5*122</t>
  </si>
  <si>
    <t>Кабель ВВГ 5*123</t>
  </si>
  <si>
    <t>Кабель ВВГ 5*124</t>
  </si>
  <si>
    <t>Кабель ВВГ 5*125</t>
  </si>
  <si>
    <t>Кабель ВВГ 5*126</t>
  </si>
  <si>
    <t>Кабель ВВГ 5*127</t>
  </si>
  <si>
    <t>Кабель ВВГ 5*128</t>
  </si>
  <si>
    <t>Кабель ВВГ 5*129</t>
  </si>
  <si>
    <t>Кабель ВВГ 5*130</t>
  </si>
  <si>
    <t>Кабель ВВГ 5*131</t>
  </si>
  <si>
    <t>Кабель ВВГ 5*132</t>
  </si>
  <si>
    <t>Кабель ВВГ 5*133</t>
  </si>
  <si>
    <t xml:space="preserve">Продажа: </t>
  </si>
  <si>
    <t>Транспортные услуги</t>
  </si>
  <si>
    <t xml:space="preserve">Закуп: </t>
  </si>
  <si>
    <t>Откат</t>
  </si>
  <si>
    <t xml:space="preserve">Рентабельность: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</si>
</sst>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u val="single"/>
      <sz val="5.6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2" fontId="3" fillId="0" borderId="0" xfId="54" applyNumberFormat="1" applyFont="1" applyFill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9" borderId="11" xfId="54" applyFont="1" applyFill="1" applyBorder="1" applyAlignment="1">
      <alignment horizontal="center" vertical="center" wrapText="1"/>
      <protection/>
    </xf>
    <xf numFmtId="0" fontId="4" fillId="9" borderId="10" xfId="54" applyFont="1" applyFill="1" applyBorder="1" applyAlignment="1">
      <alignment horizontal="center" vertical="center" wrapText="1"/>
      <protection/>
    </xf>
    <xf numFmtId="0" fontId="4" fillId="9" borderId="12" xfId="54" applyFont="1" applyFill="1" applyBorder="1" applyAlignment="1">
      <alignment horizontal="center" vertical="center" wrapText="1"/>
      <protection/>
    </xf>
    <xf numFmtId="0" fontId="4" fillId="4" borderId="11" xfId="54" applyFont="1" applyFill="1" applyBorder="1" applyAlignment="1">
      <alignment horizontal="center" vertical="center" wrapText="1"/>
      <protection/>
    </xf>
    <xf numFmtId="0" fontId="4" fillId="22" borderId="10" xfId="54" applyFont="1" applyFill="1" applyBorder="1" applyAlignment="1">
      <alignment horizontal="center" vertical="center" wrapText="1"/>
      <protection/>
    </xf>
    <xf numFmtId="0" fontId="4" fillId="16" borderId="13" xfId="54" applyFont="1" applyFill="1" applyBorder="1" applyAlignment="1">
      <alignment horizontal="center" vertical="center" wrapText="1"/>
      <protection/>
    </xf>
    <xf numFmtId="0" fontId="4" fillId="4" borderId="10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0" fontId="2" fillId="0" borderId="14" xfId="54" applyNumberFormat="1" applyFont="1" applyFill="1" applyBorder="1" applyAlignment="1" applyProtection="1">
      <alignment horizontal="center" vertical="center"/>
      <protection/>
    </xf>
    <xf numFmtId="0" fontId="7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7" fillId="34" borderId="15" xfId="54" applyNumberFormat="1" applyFont="1" applyFill="1" applyBorder="1" applyAlignment="1" applyProtection="1">
      <alignment horizontal="center" vertical="center" wrapText="1"/>
      <protection locked="0"/>
    </xf>
    <xf numFmtId="164" fontId="3" fillId="3" borderId="16" xfId="54" applyNumberFormat="1" applyFont="1" applyFill="1" applyBorder="1" applyAlignment="1">
      <alignment horizontal="center" vertical="center" wrapText="1"/>
      <protection/>
    </xf>
    <xf numFmtId="164" fontId="4" fillId="9" borderId="15" xfId="54" applyNumberFormat="1" applyFont="1" applyFill="1" applyBorder="1" applyAlignment="1">
      <alignment horizontal="center" vertical="center" wrapText="1"/>
      <protection/>
    </xf>
    <xf numFmtId="164" fontId="3" fillId="3" borderId="17" xfId="54" applyNumberFormat="1" applyFont="1" applyFill="1" applyBorder="1" applyAlignment="1">
      <alignment horizontal="center" vertical="center" wrapText="1"/>
      <protection/>
    </xf>
    <xf numFmtId="164" fontId="3" fillId="3" borderId="18" xfId="54" applyNumberFormat="1" applyFont="1" applyFill="1" applyBorder="1" applyAlignment="1">
      <alignment horizontal="center" vertical="center" wrapText="1"/>
      <protection/>
    </xf>
    <xf numFmtId="164" fontId="3" fillId="4" borderId="14" xfId="54" applyNumberFormat="1" applyFont="1" applyFill="1" applyBorder="1" applyAlignment="1">
      <alignment horizontal="center" vertical="center" wrapText="1"/>
      <protection/>
    </xf>
    <xf numFmtId="164" fontId="4" fillId="34" borderId="15" xfId="54" applyNumberFormat="1" applyFont="1" applyFill="1" applyBorder="1" applyAlignment="1" applyProtection="1">
      <alignment horizontal="center" vertical="center" wrapText="1"/>
      <protection locked="0"/>
    </xf>
    <xf numFmtId="164" fontId="3" fillId="16" borderId="17" xfId="54" applyNumberFormat="1" applyFont="1" applyFill="1" applyBorder="1" applyAlignment="1">
      <alignment horizontal="center" vertical="center" wrapText="1"/>
      <protection/>
    </xf>
    <xf numFmtId="164" fontId="3" fillId="4" borderId="18" xfId="54" applyNumberFormat="1" applyFont="1" applyFill="1" applyBorder="1" applyAlignment="1">
      <alignment horizontal="center" vertical="center" wrapText="1"/>
      <protection/>
    </xf>
    <xf numFmtId="164" fontId="4" fillId="33" borderId="14" xfId="54" applyNumberFormat="1" applyFont="1" applyFill="1" applyBorder="1" applyAlignment="1">
      <alignment horizontal="center" vertical="center" wrapText="1"/>
      <protection/>
    </xf>
    <xf numFmtId="2" fontId="4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7" fillId="34" borderId="19" xfId="54" applyNumberFormat="1" applyFont="1" applyFill="1" applyBorder="1" applyAlignment="1" applyProtection="1">
      <alignment horizontal="left" vertical="center" wrapText="1"/>
      <protection locked="0"/>
    </xf>
    <xf numFmtId="164" fontId="3" fillId="3" borderId="20" xfId="54" applyNumberFormat="1" applyFont="1" applyFill="1" applyBorder="1" applyAlignment="1">
      <alignment horizontal="center" vertical="center" wrapText="1"/>
      <protection/>
    </xf>
    <xf numFmtId="164" fontId="4" fillId="9" borderId="21" xfId="54" applyNumberFormat="1" applyFont="1" applyFill="1" applyBorder="1" applyAlignment="1">
      <alignment horizontal="center" vertical="center" wrapText="1"/>
      <protection/>
    </xf>
    <xf numFmtId="164" fontId="3" fillId="3" borderId="22" xfId="54" applyNumberFormat="1" applyFont="1" applyFill="1" applyBorder="1" applyAlignment="1">
      <alignment horizontal="center" vertical="center" wrapText="1"/>
      <protection/>
    </xf>
    <xf numFmtId="164" fontId="3" fillId="3" borderId="23" xfId="54" applyNumberFormat="1" applyFont="1" applyFill="1" applyBorder="1" applyAlignment="1">
      <alignment horizontal="center" vertical="center" wrapText="1"/>
      <protection/>
    </xf>
    <xf numFmtId="164" fontId="3" fillId="16" borderId="22" xfId="54" applyNumberFormat="1" applyFont="1" applyFill="1" applyBorder="1" applyAlignment="1">
      <alignment horizontal="center" vertical="center" wrapText="1"/>
      <protection/>
    </xf>
    <xf numFmtId="164" fontId="3" fillId="4" borderId="23" xfId="54" applyNumberFormat="1" applyFont="1" applyFill="1" applyBorder="1" applyAlignment="1">
      <alignment horizontal="center" vertical="center" wrapText="1"/>
      <protection/>
    </xf>
    <xf numFmtId="164" fontId="4" fillId="33" borderId="19" xfId="54" applyNumberFormat="1" applyFont="1" applyFill="1" applyBorder="1" applyAlignment="1">
      <alignment horizontal="center" vertical="center" wrapText="1"/>
      <protection/>
    </xf>
    <xf numFmtId="2" fontId="4" fillId="34" borderId="21" xfId="54" applyNumberFormat="1" applyFont="1" applyFill="1" applyBorder="1" applyAlignment="1" applyProtection="1">
      <alignment horizontal="center" vertical="center" wrapText="1"/>
      <protection locked="0"/>
    </xf>
    <xf numFmtId="164" fontId="4" fillId="34" borderId="21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54" applyFont="1" applyFill="1" applyBorder="1" applyAlignment="1">
      <alignment horizontal="center" vertical="center" wrapText="1"/>
      <protection/>
    </xf>
    <xf numFmtId="0" fontId="7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7" fillId="34" borderId="25" xfId="54" applyNumberFormat="1" applyFont="1" applyFill="1" applyBorder="1" applyAlignment="1" applyProtection="1">
      <alignment horizontal="center" vertical="center" wrapText="1"/>
      <protection locked="0"/>
    </xf>
    <xf numFmtId="164" fontId="3" fillId="3" borderId="26" xfId="54" applyNumberFormat="1" applyFont="1" applyFill="1" applyBorder="1" applyAlignment="1">
      <alignment horizontal="center" vertical="center" wrapText="1"/>
      <protection/>
    </xf>
    <xf numFmtId="164" fontId="4" fillId="9" borderId="27" xfId="54" applyNumberFormat="1" applyFont="1" applyFill="1" applyBorder="1" applyAlignment="1">
      <alignment horizontal="center" vertical="center" wrapText="1"/>
      <protection/>
    </xf>
    <xf numFmtId="164" fontId="3" fillId="3" borderId="28" xfId="54" applyNumberFormat="1" applyFont="1" applyFill="1" applyBorder="1" applyAlignment="1">
      <alignment horizontal="center" vertical="center" wrapText="1"/>
      <protection/>
    </xf>
    <xf numFmtId="164" fontId="3" fillId="3" borderId="29" xfId="54" applyNumberFormat="1" applyFont="1" applyFill="1" applyBorder="1" applyAlignment="1">
      <alignment horizontal="center" vertical="center" wrapText="1"/>
      <protection/>
    </xf>
    <xf numFmtId="164" fontId="3" fillId="4" borderId="30" xfId="54" applyNumberFormat="1" applyFont="1" applyFill="1" applyBorder="1" applyAlignment="1">
      <alignment horizontal="center" vertical="center" wrapText="1"/>
      <protection/>
    </xf>
    <xf numFmtId="164" fontId="3" fillId="16" borderId="28" xfId="54" applyNumberFormat="1" applyFont="1" applyFill="1" applyBorder="1" applyAlignment="1">
      <alignment horizontal="center" vertical="center" wrapText="1"/>
      <protection/>
    </xf>
    <xf numFmtId="164" fontId="3" fillId="4" borderId="29" xfId="54" applyNumberFormat="1" applyFont="1" applyFill="1" applyBorder="1" applyAlignment="1">
      <alignment horizontal="center" vertical="center" wrapText="1"/>
      <protection/>
    </xf>
    <xf numFmtId="164" fontId="4" fillId="33" borderId="24" xfId="54" applyNumberFormat="1" applyFont="1" applyFill="1" applyBorder="1" applyAlignment="1">
      <alignment horizontal="center" vertical="center" wrapText="1"/>
      <protection/>
    </xf>
    <xf numFmtId="2" fontId="4" fillId="34" borderId="27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4" applyNumberFormat="1" applyFont="1" applyFill="1" applyAlignment="1">
      <alignment horizontal="center" vertical="center" wrapText="1"/>
      <protection/>
    </xf>
    <xf numFmtId="164" fontId="3" fillId="0" borderId="0" xfId="54" applyNumberFormat="1" applyFont="1" applyFill="1" applyAlignment="1">
      <alignment horizontal="left" vertical="center" wrapText="1"/>
      <protection/>
    </xf>
    <xf numFmtId="164" fontId="4" fillId="3" borderId="25" xfId="54" applyNumberFormat="1" applyFont="1" applyFill="1" applyBorder="1" applyAlignment="1">
      <alignment horizontal="center" vertical="center" wrapText="1"/>
      <protection/>
    </xf>
    <xf numFmtId="164" fontId="3" fillId="16" borderId="0" xfId="54" applyNumberFormat="1" applyFont="1" applyFill="1" applyAlignment="1">
      <alignment horizontal="center" vertical="center" wrapText="1"/>
      <protection/>
    </xf>
    <xf numFmtId="164" fontId="4" fillId="4" borderId="25" xfId="54" applyNumberFormat="1" applyFont="1" applyFill="1" applyBorder="1" applyAlignment="1">
      <alignment horizontal="center" vertical="center" wrapText="1"/>
      <protection/>
    </xf>
    <xf numFmtId="164" fontId="4" fillId="33" borderId="25" xfId="54" applyNumberFormat="1" applyFont="1" applyFill="1" applyBorder="1" applyAlignment="1">
      <alignment horizontal="center" vertical="center" wrapText="1"/>
      <protection/>
    </xf>
    <xf numFmtId="164" fontId="3" fillId="0" borderId="0" xfId="54" applyNumberFormat="1" applyFont="1" applyFill="1" applyAlignment="1">
      <alignment horizontal="right" vertical="center" wrapText="1"/>
      <protection/>
    </xf>
    <xf numFmtId="164" fontId="8" fillId="9" borderId="31" xfId="54" applyNumberFormat="1" applyFont="1" applyFill="1" applyBorder="1" applyAlignment="1">
      <alignment horizontal="right" vertical="center" wrapText="1"/>
      <protection/>
    </xf>
    <xf numFmtId="164" fontId="46" fillId="34" borderId="32" xfId="54" applyNumberFormat="1" applyFont="1" applyFill="1" applyBorder="1" applyAlignment="1">
      <alignment horizontal="center" vertical="center" wrapText="1"/>
      <protection/>
    </xf>
    <xf numFmtId="164" fontId="8" fillId="16" borderId="33" xfId="54" applyNumberFormat="1" applyFont="1" applyFill="1" applyBorder="1" applyAlignment="1">
      <alignment horizontal="right" vertical="center" wrapText="1"/>
      <protection/>
    </xf>
    <xf numFmtId="164" fontId="46" fillId="34" borderId="34" xfId="54" applyNumberFormat="1" applyFont="1" applyFill="1" applyBorder="1" applyAlignment="1">
      <alignment horizontal="center" vertical="center" wrapText="1"/>
      <protection/>
    </xf>
    <xf numFmtId="164" fontId="8" fillId="33" borderId="35" xfId="54" applyNumberFormat="1" applyFont="1" applyFill="1" applyBorder="1" applyAlignment="1">
      <alignment horizontal="right" vertical="center" wrapText="1"/>
      <protection/>
    </xf>
    <xf numFmtId="164" fontId="3" fillId="0" borderId="0" xfId="54" applyNumberFormat="1" applyFont="1" applyFill="1" applyBorder="1" applyAlignment="1">
      <alignment horizontal="center" vertical="center" wrapText="1"/>
      <protection/>
    </xf>
    <xf numFmtId="164" fontId="3" fillId="0" borderId="0" xfId="54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30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54" applyNumberFormat="1" applyFont="1" applyFill="1" applyBorder="1" applyAlignment="1" applyProtection="1">
      <alignment horizontal="center" vertical="center" wrapText="1"/>
      <protection locked="0"/>
    </xf>
    <xf numFmtId="2" fontId="3" fillId="0" borderId="37" xfId="54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54" applyNumberFormat="1" applyFont="1" applyFill="1" applyBorder="1" applyAlignment="1">
      <alignment horizontal="center" vertical="center" wrapText="1"/>
      <protection/>
    </xf>
    <xf numFmtId="164" fontId="8" fillId="16" borderId="38" xfId="54" applyNumberFormat="1" applyFont="1" applyFill="1" applyBorder="1" applyAlignment="1">
      <alignment horizontal="center" vertical="center" wrapText="1"/>
      <protection/>
    </xf>
    <xf numFmtId="164" fontId="8" fillId="16" borderId="39" xfId="54" applyNumberFormat="1" applyFont="1" applyFill="1" applyBorder="1" applyAlignment="1">
      <alignment horizontal="center" vertical="center" wrapText="1"/>
      <protection/>
    </xf>
    <xf numFmtId="164" fontId="46" fillId="0" borderId="24" xfId="54" applyNumberFormat="1" applyFont="1" applyFill="1" applyBorder="1" applyAlignment="1">
      <alignment horizontal="center" vertical="center" wrapText="1"/>
      <protection/>
    </xf>
    <xf numFmtId="164" fontId="46" fillId="0" borderId="26" xfId="54" applyNumberFormat="1" applyFont="1" applyFill="1" applyBorder="1" applyAlignment="1">
      <alignment horizontal="center" vertical="center" wrapText="1"/>
      <protection/>
    </xf>
    <xf numFmtId="164" fontId="46" fillId="0" borderId="28" xfId="54" applyNumberFormat="1" applyFont="1" applyFill="1" applyBorder="1" applyAlignment="1">
      <alignment horizontal="center" vertical="center" wrapText="1"/>
      <protection/>
    </xf>
    <xf numFmtId="164" fontId="8" fillId="33" borderId="40" xfId="54" applyNumberFormat="1" applyFont="1" applyFill="1" applyBorder="1" applyAlignment="1">
      <alignment horizontal="center" vertical="center" wrapText="1"/>
      <protection/>
    </xf>
    <xf numFmtId="164" fontId="8" fillId="33" borderId="34" xfId="54" applyNumberFormat="1" applyFont="1" applyFill="1" applyBorder="1" applyAlignment="1">
      <alignment horizontal="center" vertical="center" wrapText="1"/>
      <protection/>
    </xf>
    <xf numFmtId="164" fontId="8" fillId="9" borderId="41" xfId="54" applyNumberFormat="1" applyFont="1" applyFill="1" applyBorder="1" applyAlignment="1">
      <alignment horizontal="center" vertical="center" wrapText="1"/>
      <protection/>
    </xf>
    <xf numFmtId="164" fontId="8" fillId="9" borderId="32" xfId="54" applyNumberFormat="1" applyFont="1" applyFill="1" applyBorder="1" applyAlignment="1">
      <alignment horizontal="center" vertical="center" wrapText="1"/>
      <protection/>
    </xf>
    <xf numFmtId="164" fontId="46" fillId="0" borderId="11" xfId="54" applyNumberFormat="1" applyFont="1" applyFill="1" applyBorder="1" applyAlignment="1">
      <alignment horizontal="center" vertical="center" wrapText="1"/>
      <protection/>
    </xf>
    <xf numFmtId="164" fontId="46" fillId="0" borderId="12" xfId="54" applyNumberFormat="1" applyFont="1" applyFill="1" applyBorder="1" applyAlignment="1">
      <alignment horizontal="center" vertical="center" wrapText="1"/>
      <protection/>
    </xf>
    <xf numFmtId="164" fontId="46" fillId="0" borderId="42" xfId="54" applyNumberFormat="1" applyFont="1" applyFill="1" applyBorder="1" applyAlignment="1">
      <alignment horizontal="center" vertical="center" wrapText="1"/>
      <protection/>
    </xf>
    <xf numFmtId="0" fontId="7" fillId="34" borderId="21" xfId="54" applyNumberFormat="1" applyFont="1" applyFill="1" applyBorder="1" applyAlignment="1" applyProtection="1">
      <alignment horizontal="center" vertical="center" wrapText="1"/>
      <protection locked="0"/>
    </xf>
    <xf numFmtId="164" fontId="3" fillId="4" borderId="19" xfId="54" applyNumberFormat="1" applyFont="1" applyFill="1" applyBorder="1" applyAlignment="1">
      <alignment horizontal="center" vertical="center" wrapText="1"/>
      <protection/>
    </xf>
    <xf numFmtId="0" fontId="7" fillId="35" borderId="14" xfId="54" applyNumberFormat="1" applyFont="1" applyFill="1" applyBorder="1" applyAlignment="1" applyProtection="1">
      <alignment horizontal="left" vertical="center" wrapText="1"/>
      <protection locked="0"/>
    </xf>
    <xf numFmtId="0" fontId="7" fillId="35" borderId="19" xfId="54" applyNumberFormat="1" applyFont="1" applyFill="1" applyBorder="1" applyAlignment="1" applyProtection="1">
      <alignment horizontal="left" vertical="center" wrapText="1"/>
      <protection locked="0"/>
    </xf>
    <xf numFmtId="0" fontId="7" fillId="35" borderId="15" xfId="54" applyNumberFormat="1" applyFont="1" applyFill="1" applyBorder="1" applyAlignment="1" applyProtection="1">
      <alignment horizontal="center" vertical="center" wrapText="1"/>
      <protection locked="0"/>
    </xf>
    <xf numFmtId="164" fontId="3" fillId="35" borderId="20" xfId="54" applyNumberFormat="1" applyFont="1" applyFill="1" applyBorder="1" applyAlignment="1">
      <alignment horizontal="center" vertical="center" wrapText="1"/>
      <protection/>
    </xf>
    <xf numFmtId="164" fontId="4" fillId="35" borderId="21" xfId="54" applyNumberFormat="1" applyFont="1" applyFill="1" applyBorder="1" applyAlignment="1">
      <alignment horizontal="center" vertical="center" wrapText="1"/>
      <protection/>
    </xf>
    <xf numFmtId="164" fontId="3" fillId="35" borderId="22" xfId="54" applyNumberFormat="1" applyFont="1" applyFill="1" applyBorder="1" applyAlignment="1">
      <alignment horizontal="center" vertical="center" wrapText="1"/>
      <protection/>
    </xf>
    <xf numFmtId="164" fontId="3" fillId="35" borderId="23" xfId="54" applyNumberFormat="1" applyFont="1" applyFill="1" applyBorder="1" applyAlignment="1">
      <alignment horizontal="center" vertical="center" wrapText="1"/>
      <protection/>
    </xf>
    <xf numFmtId="164" fontId="3" fillId="35" borderId="14" xfId="54" applyNumberFormat="1" applyFont="1" applyFill="1" applyBorder="1" applyAlignment="1">
      <alignment horizontal="center" vertical="center" wrapText="1"/>
      <protection/>
    </xf>
    <xf numFmtId="164" fontId="4" fillId="35" borderId="15" xfId="54" applyNumberFormat="1" applyFont="1" applyFill="1" applyBorder="1" applyAlignment="1" applyProtection="1">
      <alignment horizontal="center" vertical="center" wrapText="1"/>
      <protection locked="0"/>
    </xf>
    <xf numFmtId="164" fontId="4" fillId="35" borderId="19" xfId="54" applyNumberFormat="1" applyFont="1" applyFill="1" applyBorder="1" applyAlignment="1">
      <alignment horizontal="center" vertical="center" wrapText="1"/>
      <protection/>
    </xf>
    <xf numFmtId="2" fontId="4" fillId="35" borderId="21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2;\Desktop\&#1056;&#1040;&#1041;&#1054;&#1058;&#1040;\&#1069;&#1053;&#1045;&#1056;&#1043;&#1054;-&#1050;&#1054;&#1052;&#1055;&#1051;&#1045;&#1050;&#1057;\&#1052;&#1086;&#1076;&#1085;&#1072;&#1103;%20&#1079;&#1072;&#1075;&#1086;&#1090;&#1086;&#1074;&#1082;&#1072;\&#1045;&#1076;&#1080;&#1085;&#1072;&#1103;%20&#1089;&#1080;&#1089;&#1090;&#1077;&#1084;&#1072;%20&#1091;&#1087;&#1088;&#1072;&#1074;&#1083;&#1077;&#1085;&#1080;&#1077;&#1084;%20&#1073;&#1080;&#1079;&#1085;&#1077;&#1089;&#1086;&#1084;\&#1042;&#1077;&#1088;&#1089;&#1080;&#1103;%201.1%20&#1057;&#1059;&#1041;_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ка"/>
      <sheetName val="Покупатель-поставщик"/>
      <sheetName val="Счёт на оплату"/>
      <sheetName val="С.Ф."/>
      <sheetName val="ТН 1"/>
      <sheetName val="ТН 2"/>
      <sheetName val="Отгрузки"/>
      <sheetName val="Дебет, кредит"/>
      <sheetName val="Итоги"/>
      <sheetName val="Лист1"/>
      <sheetName val="Зарплата"/>
      <sheetName val="Заявка"/>
      <sheetName val="Покупатели"/>
      <sheetName val="Формула кол-ва поз прописью"/>
      <sheetName val="Печать"/>
      <sheetName val="Реестр необходимых документов"/>
      <sheetName val="Журнал покупок"/>
      <sheetName val="Склад"/>
      <sheetName val="Формула числа прописью"/>
      <sheetName val="Лист2"/>
    </sheetNames>
    <sheetDataSet>
      <sheetData sheetId="1">
        <row r="1">
          <cell r="L1" t="str">
            <v>ООО  "ДЦВ Свд. ж.д"</v>
          </cell>
        </row>
        <row r="2">
          <cell r="L2" t="str">
            <v>ООО  "СтройСервис-Екатеринбург"</v>
          </cell>
        </row>
        <row r="3">
          <cell r="A3" t="str">
            <v>Выбрать покупателя</v>
          </cell>
          <cell r="B3" t="str">
            <v>Покупатель</v>
          </cell>
          <cell r="F3" t="str">
            <v>Продавец</v>
          </cell>
          <cell r="L3" t="str">
            <v>ООО  "СтройСервис"</v>
          </cell>
        </row>
        <row r="4">
          <cell r="A4" t="str">
            <v>ООО  "СтройСервис-Екатеринбург"</v>
          </cell>
          <cell r="B4" t="str">
            <v>Форма собственности </v>
          </cell>
          <cell r="C4" t="str">
            <v>Общество с ограниченной ответственностью </v>
          </cell>
          <cell r="D4" t="str">
            <v>ООО </v>
          </cell>
          <cell r="F4" t="str">
            <v>Форма собственности </v>
          </cell>
          <cell r="G4" t="str">
            <v>Общество с ограниченной ответственностью </v>
          </cell>
          <cell r="H4" t="str">
            <v>ООО </v>
          </cell>
          <cell r="L4" t="str">
            <v>ООО  "Энерго-Комплекс""</v>
          </cell>
        </row>
        <row r="5">
          <cell r="B5" t="str">
            <v>Название компании</v>
          </cell>
          <cell r="C5" t="str">
            <v>"СтройСервис-Екатеринбург"</v>
          </cell>
          <cell r="F5" t="str">
            <v>Название компании</v>
          </cell>
          <cell r="G5" t="str">
            <v>"ТПК "Энерго-Комплекс"</v>
          </cell>
          <cell r="L5" t="str">
            <v>ООО  "Комплекс"</v>
          </cell>
        </row>
        <row r="6">
          <cell r="B6" t="str">
            <v>Юридический адрес</v>
          </cell>
          <cell r="C6" t="str">
            <v>620026, г.Екатеринбург, ул.Восточная 178А</v>
          </cell>
          <cell r="F6" t="str">
            <v>Юридический адрес</v>
          </cell>
          <cell r="G6" t="str">
            <v>620017, Свердловская обл, г.Екатеринбург, ул. Фронтовых Бригад, д. 13, кор. литер "Е", кв. 7</v>
          </cell>
          <cell r="L6" t="str">
            <v>ООО  "ДЦВ Свд. ж.д-2"</v>
          </cell>
        </row>
        <row r="15">
          <cell r="A15" t="str">
            <v>ООО  "ДЦВ Свд. ж.д"</v>
          </cell>
        </row>
        <row r="29">
          <cell r="A29" t="str">
            <v>ООО  "СтройСервис-Екатеринбург"</v>
          </cell>
        </row>
        <row r="43">
          <cell r="A43" t="str">
            <v>ООО  "СтройСервис"</v>
          </cell>
        </row>
        <row r="57">
          <cell r="A57" t="str">
            <v>ООО  "Энерго-Комплекс""</v>
          </cell>
        </row>
        <row r="71">
          <cell r="A71" t="str">
            <v>ООО  "Комплекс"</v>
          </cell>
        </row>
        <row r="85">
          <cell r="A85" t="str">
            <v>ООО  "ДЦВ Свд. ж.д-2"</v>
          </cell>
        </row>
        <row r="99">
          <cell r="A99" t="str">
            <v>ООО  "Сервис-Екатеринбург"</v>
          </cell>
        </row>
        <row r="113">
          <cell r="A113" t="str">
            <v>ООО  "Сервис"</v>
          </cell>
        </row>
        <row r="127">
          <cell r="A127" t="str">
            <v>ООО  "ДЦВ Свд. ж.д"-2</v>
          </cell>
        </row>
        <row r="141">
          <cell r="A141" t="str">
            <v>апрар</v>
          </cell>
        </row>
        <row r="155">
          <cell r="A155" t="str">
            <v>ООО  "ДЦВ Свд. ж.д"</v>
          </cell>
        </row>
        <row r="169">
          <cell r="A169" t="str">
            <v>ООО  "СтройСервис-Екатеринбург"</v>
          </cell>
        </row>
        <row r="183">
          <cell r="A183" t="str">
            <v>ООО  "СтройСервис"</v>
          </cell>
        </row>
        <row r="197">
          <cell r="A197" t="str">
            <v>ООО  "ДЦВ Свд. ж.д"-2</v>
          </cell>
        </row>
        <row r="211">
          <cell r="A211" t="str">
            <v>апрар</v>
          </cell>
        </row>
      </sheetData>
      <sheetData sheetId="7">
        <row r="2">
          <cell r="M2">
            <v>41291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0"/>
  <sheetViews>
    <sheetView tabSelected="1" zoomScale="83" zoomScaleNormal="83" zoomScalePageLayoutView="0" workbookViewId="0" topLeftCell="A1">
      <selection activeCell="B5" sqref="B5"/>
    </sheetView>
  </sheetViews>
  <sheetFormatPr defaultColWidth="9.140625" defaultRowHeight="15"/>
  <cols>
    <col min="1" max="1" width="3.8515625" style="1" customWidth="1"/>
    <col min="2" max="2" width="32.8515625" style="1" customWidth="1"/>
    <col min="3" max="3" width="17.7109375" style="1" customWidth="1"/>
    <col min="4" max="4" width="9.140625" style="1" customWidth="1"/>
    <col min="5" max="5" width="7.00390625" style="1" customWidth="1"/>
    <col min="6" max="6" width="11.421875" style="1" customWidth="1"/>
    <col min="7" max="7" width="11.57421875" style="1" customWidth="1"/>
    <col min="8" max="8" width="11.421875" style="1" customWidth="1"/>
    <col min="9" max="9" width="13.8515625" style="1" customWidth="1"/>
    <col min="10" max="10" width="10.8515625" style="1" customWidth="1"/>
    <col min="11" max="11" width="11.8515625" style="1" customWidth="1"/>
    <col min="12" max="12" width="0.13671875" style="1" hidden="1" customWidth="1"/>
    <col min="13" max="13" width="13.8515625" style="1" customWidth="1"/>
    <col min="14" max="14" width="10.140625" style="1" customWidth="1"/>
    <col min="15" max="15" width="6.57421875" style="2" customWidth="1"/>
    <col min="16" max="16" width="1.7109375" style="1" customWidth="1"/>
    <col min="17" max="16384" width="9.140625" style="1" customWidth="1"/>
  </cols>
  <sheetData>
    <row r="1" ht="17.25" customHeight="1" thickBot="1">
      <c r="O1" s="1"/>
    </row>
    <row r="2" spans="1:15" ht="25.5" customHeight="1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5" t="s">
        <v>5</v>
      </c>
      <c r="G2" s="6" t="s">
        <v>6</v>
      </c>
      <c r="H2" s="7" t="s">
        <v>7</v>
      </c>
      <c r="I2" s="6" t="s">
        <v>8</v>
      </c>
      <c r="J2" s="8" t="s">
        <v>5</v>
      </c>
      <c r="K2" s="9" t="s">
        <v>6</v>
      </c>
      <c r="L2" s="10" t="s">
        <v>7</v>
      </c>
      <c r="M2" s="11" t="s">
        <v>8</v>
      </c>
      <c r="N2" s="12" t="s">
        <v>9</v>
      </c>
      <c r="O2" s="13" t="s">
        <v>10</v>
      </c>
    </row>
    <row r="3" spans="1:15" s="27" customFormat="1" ht="12" customHeight="1">
      <c r="A3" s="14">
        <v>1</v>
      </c>
      <c r="B3" s="15" t="s">
        <v>11</v>
      </c>
      <c r="C3" s="15"/>
      <c r="D3" s="16">
        <v>10</v>
      </c>
      <c r="E3" s="16" t="s">
        <v>12</v>
      </c>
      <c r="F3" s="17">
        <f>(J3*O3%)+J3</f>
        <v>1091.5254237288136</v>
      </c>
      <c r="G3" s="18">
        <f>ROUND(F3*1.18,2)</f>
        <v>1288</v>
      </c>
      <c r="H3" s="19">
        <f>I3/1.18</f>
        <v>10915.254237288136</v>
      </c>
      <c r="I3" s="20">
        <f>G3*D3</f>
        <v>12880</v>
      </c>
      <c r="J3" s="21">
        <f>K3/1.18</f>
        <v>949.1525423728814</v>
      </c>
      <c r="K3" s="22">
        <v>1120</v>
      </c>
      <c r="L3" s="23">
        <f>M3/1.18</f>
        <v>9491.525423728814</v>
      </c>
      <c r="M3" s="24">
        <f>K3*D3</f>
        <v>11200</v>
      </c>
      <c r="N3" s="25">
        <f>I3-M3</f>
        <v>1680</v>
      </c>
      <c r="O3" s="26">
        <v>15</v>
      </c>
    </row>
    <row r="4" spans="1:15" ht="12" customHeight="1">
      <c r="A4" s="28">
        <f>A3+1</f>
        <v>2</v>
      </c>
      <c r="B4" s="15" t="s">
        <v>13</v>
      </c>
      <c r="C4" s="29"/>
      <c r="D4" s="16">
        <v>10</v>
      </c>
      <c r="E4" s="16" t="s">
        <v>12</v>
      </c>
      <c r="F4" s="30">
        <f aca="true" t="shared" si="0" ref="F4:F27">(J4*O4%)+J4</f>
        <v>24.36440677966102</v>
      </c>
      <c r="G4" s="31">
        <f>ROUND(F4*1.18,2)</f>
        <v>28.75</v>
      </c>
      <c r="H4" s="32">
        <f>I4/1.18</f>
        <v>243.6440677966102</v>
      </c>
      <c r="I4" s="33">
        <f>G4*D4</f>
        <v>287.5</v>
      </c>
      <c r="J4" s="21">
        <f>K4/1.18</f>
        <v>21.186440677966104</v>
      </c>
      <c r="K4" s="22">
        <v>25</v>
      </c>
      <c r="L4" s="34">
        <f>M4/1.18</f>
        <v>211.86440677966104</v>
      </c>
      <c r="M4" s="35">
        <f>K4*D4</f>
        <v>250</v>
      </c>
      <c r="N4" s="36">
        <f>I4-M4</f>
        <v>37.5</v>
      </c>
      <c r="O4" s="37">
        <v>15</v>
      </c>
    </row>
    <row r="5" spans="1:15" ht="12" customHeight="1">
      <c r="A5" s="28">
        <f aca="true" t="shared" si="1" ref="A5:A27">A4+1</f>
        <v>3</v>
      </c>
      <c r="B5" s="85" t="s">
        <v>14</v>
      </c>
      <c r="C5" s="86"/>
      <c r="D5" s="87">
        <v>10</v>
      </c>
      <c r="E5" s="87" t="s">
        <v>12</v>
      </c>
      <c r="F5" s="88">
        <f t="shared" si="0"/>
        <v>19.491525423728813</v>
      </c>
      <c r="G5" s="89">
        <f>ROUND(F5*1.18,2)</f>
        <v>23</v>
      </c>
      <c r="H5" s="90">
        <f aca="true" t="shared" si="2" ref="H5:H27">I5/1.18</f>
        <v>194.91525423728814</v>
      </c>
      <c r="I5" s="91">
        <f aca="true" t="shared" si="3" ref="I5:I27">G5*D5</f>
        <v>230</v>
      </c>
      <c r="J5" s="92">
        <f aca="true" t="shared" si="4" ref="J5:J27">K5/1.18</f>
        <v>16.949152542372882</v>
      </c>
      <c r="K5" s="93">
        <v>20</v>
      </c>
      <c r="L5" s="90">
        <f>M5/1.18</f>
        <v>169.49152542372883</v>
      </c>
      <c r="M5" s="91">
        <f>K5*D5</f>
        <v>200</v>
      </c>
      <c r="N5" s="94">
        <f>I5-M5</f>
        <v>30</v>
      </c>
      <c r="O5" s="95">
        <v>15</v>
      </c>
    </row>
    <row r="6" spans="1:15" ht="12" customHeight="1">
      <c r="A6" s="28">
        <f t="shared" si="1"/>
        <v>4</v>
      </c>
      <c r="B6" s="29" t="s">
        <v>15</v>
      </c>
      <c r="C6" s="29"/>
      <c r="D6" s="83">
        <v>10</v>
      </c>
      <c r="E6" s="83" t="s">
        <v>12</v>
      </c>
      <c r="F6" s="30">
        <f t="shared" si="0"/>
        <v>38.983050847457626</v>
      </c>
      <c r="G6" s="31">
        <f>ROUND(F6*1.18,2)</f>
        <v>46</v>
      </c>
      <c r="H6" s="32">
        <f t="shared" si="2"/>
        <v>389.8305084745763</v>
      </c>
      <c r="I6" s="33">
        <f t="shared" si="3"/>
        <v>460</v>
      </c>
      <c r="J6" s="84">
        <f t="shared" si="4"/>
        <v>33.898305084745765</v>
      </c>
      <c r="K6" s="38">
        <v>40</v>
      </c>
      <c r="L6" s="34">
        <f>M6/1.18</f>
        <v>338.98305084745766</v>
      </c>
      <c r="M6" s="35">
        <f>K6*D6</f>
        <v>400</v>
      </c>
      <c r="N6" s="36">
        <f>I6-M6</f>
        <v>60</v>
      </c>
      <c r="O6" s="37">
        <v>15</v>
      </c>
    </row>
    <row r="7" spans="1:15" ht="12" customHeight="1">
      <c r="A7" s="28">
        <f t="shared" si="1"/>
        <v>5</v>
      </c>
      <c r="B7" s="15" t="s">
        <v>16</v>
      </c>
      <c r="C7" s="29"/>
      <c r="D7" s="16">
        <v>10</v>
      </c>
      <c r="E7" s="16" t="s">
        <v>12</v>
      </c>
      <c r="F7" s="30">
        <f t="shared" si="0"/>
        <v>0</v>
      </c>
      <c r="G7" s="31">
        <f>ROUND(F7*1.18,2)</f>
        <v>0</v>
      </c>
      <c r="H7" s="32">
        <f t="shared" si="2"/>
        <v>0</v>
      </c>
      <c r="I7" s="33">
        <f t="shared" si="3"/>
        <v>0</v>
      </c>
      <c r="J7" s="21">
        <f t="shared" si="4"/>
        <v>0</v>
      </c>
      <c r="K7" s="22"/>
      <c r="L7" s="34">
        <f>M7/1.18</f>
        <v>0</v>
      </c>
      <c r="M7" s="35">
        <f>K7*D7</f>
        <v>0</v>
      </c>
      <c r="N7" s="36">
        <f>I7-M7</f>
        <v>0</v>
      </c>
      <c r="O7" s="37">
        <v>15</v>
      </c>
    </row>
    <row r="8" spans="1:15" ht="12" customHeight="1">
      <c r="A8" s="28">
        <f t="shared" si="1"/>
        <v>6</v>
      </c>
      <c r="B8" s="15" t="s">
        <v>17</v>
      </c>
      <c r="C8" s="29"/>
      <c r="D8" s="16">
        <v>10</v>
      </c>
      <c r="E8" s="16" t="s">
        <v>12</v>
      </c>
      <c r="F8" s="30">
        <f t="shared" si="0"/>
        <v>0</v>
      </c>
      <c r="G8" s="31">
        <f aca="true" t="shared" si="5" ref="G8:G25">ROUND(F8*1.18,2)</f>
        <v>0</v>
      </c>
      <c r="H8" s="32">
        <f t="shared" si="2"/>
        <v>0</v>
      </c>
      <c r="I8" s="33">
        <f t="shared" si="3"/>
        <v>0</v>
      </c>
      <c r="J8" s="21">
        <f t="shared" si="4"/>
        <v>0</v>
      </c>
      <c r="K8" s="22"/>
      <c r="L8" s="34">
        <f aca="true" t="shared" si="6" ref="L8:L25">M8/1.18</f>
        <v>0</v>
      </c>
      <c r="M8" s="35">
        <f aca="true" t="shared" si="7" ref="M8:M25">K8*D8</f>
        <v>0</v>
      </c>
      <c r="N8" s="36">
        <f aca="true" t="shared" si="8" ref="N8:N25">I8-M8</f>
        <v>0</v>
      </c>
      <c r="O8" s="37">
        <v>15</v>
      </c>
    </row>
    <row r="9" spans="1:15" ht="12" customHeight="1">
      <c r="A9" s="28">
        <f t="shared" si="1"/>
        <v>7</v>
      </c>
      <c r="B9" s="15" t="s">
        <v>18</v>
      </c>
      <c r="C9" s="29"/>
      <c r="D9" s="16">
        <v>10</v>
      </c>
      <c r="E9" s="16" t="s">
        <v>12</v>
      </c>
      <c r="F9" s="30">
        <f t="shared" si="0"/>
        <v>0</v>
      </c>
      <c r="G9" s="31">
        <f t="shared" si="5"/>
        <v>0</v>
      </c>
      <c r="H9" s="32">
        <f t="shared" si="2"/>
        <v>0</v>
      </c>
      <c r="I9" s="33">
        <f t="shared" si="3"/>
        <v>0</v>
      </c>
      <c r="J9" s="21">
        <f t="shared" si="4"/>
        <v>0</v>
      </c>
      <c r="K9" s="22"/>
      <c r="L9" s="34">
        <f t="shared" si="6"/>
        <v>0</v>
      </c>
      <c r="M9" s="35">
        <f t="shared" si="7"/>
        <v>0</v>
      </c>
      <c r="N9" s="36">
        <f t="shared" si="8"/>
        <v>0</v>
      </c>
      <c r="O9" s="37">
        <v>15</v>
      </c>
    </row>
    <row r="10" spans="1:15" ht="12" customHeight="1">
      <c r="A10" s="28">
        <f t="shared" si="1"/>
        <v>8</v>
      </c>
      <c r="B10" s="15" t="s">
        <v>19</v>
      </c>
      <c r="C10" s="29"/>
      <c r="D10" s="16">
        <v>10</v>
      </c>
      <c r="E10" s="16" t="s">
        <v>12</v>
      </c>
      <c r="F10" s="30">
        <f t="shared" si="0"/>
        <v>0</v>
      </c>
      <c r="G10" s="31">
        <f t="shared" si="5"/>
        <v>0</v>
      </c>
      <c r="H10" s="32">
        <f t="shared" si="2"/>
        <v>0</v>
      </c>
      <c r="I10" s="33">
        <f t="shared" si="3"/>
        <v>0</v>
      </c>
      <c r="J10" s="21">
        <f t="shared" si="4"/>
        <v>0</v>
      </c>
      <c r="K10" s="22"/>
      <c r="L10" s="34">
        <f t="shared" si="6"/>
        <v>0</v>
      </c>
      <c r="M10" s="35">
        <f t="shared" si="7"/>
        <v>0</v>
      </c>
      <c r="N10" s="36">
        <f t="shared" si="8"/>
        <v>0</v>
      </c>
      <c r="O10" s="37">
        <v>15</v>
      </c>
    </row>
    <row r="11" spans="1:15" ht="12" customHeight="1">
      <c r="A11" s="28">
        <f t="shared" si="1"/>
        <v>9</v>
      </c>
      <c r="B11" s="15" t="s">
        <v>20</v>
      </c>
      <c r="C11" s="29"/>
      <c r="D11" s="16">
        <v>10</v>
      </c>
      <c r="E11" s="16" t="s">
        <v>12</v>
      </c>
      <c r="F11" s="30">
        <f t="shared" si="0"/>
        <v>0</v>
      </c>
      <c r="G11" s="31">
        <f t="shared" si="5"/>
        <v>0</v>
      </c>
      <c r="H11" s="32">
        <f t="shared" si="2"/>
        <v>0</v>
      </c>
      <c r="I11" s="33">
        <f t="shared" si="3"/>
        <v>0</v>
      </c>
      <c r="J11" s="21">
        <f t="shared" si="4"/>
        <v>0</v>
      </c>
      <c r="K11" s="22"/>
      <c r="L11" s="34">
        <f t="shared" si="6"/>
        <v>0</v>
      </c>
      <c r="M11" s="35">
        <f t="shared" si="7"/>
        <v>0</v>
      </c>
      <c r="N11" s="36">
        <f t="shared" si="8"/>
        <v>0</v>
      </c>
      <c r="O11" s="37">
        <v>15</v>
      </c>
    </row>
    <row r="12" spans="1:15" ht="12" customHeight="1">
      <c r="A12" s="28">
        <f t="shared" si="1"/>
        <v>10</v>
      </c>
      <c r="B12" s="15" t="s">
        <v>21</v>
      </c>
      <c r="C12" s="29"/>
      <c r="D12" s="16">
        <v>10</v>
      </c>
      <c r="E12" s="16" t="s">
        <v>12</v>
      </c>
      <c r="F12" s="30">
        <f t="shared" si="0"/>
        <v>0</v>
      </c>
      <c r="G12" s="31">
        <f t="shared" si="5"/>
        <v>0</v>
      </c>
      <c r="H12" s="32">
        <f t="shared" si="2"/>
        <v>0</v>
      </c>
      <c r="I12" s="33">
        <f t="shared" si="3"/>
        <v>0</v>
      </c>
      <c r="J12" s="21">
        <f t="shared" si="4"/>
        <v>0</v>
      </c>
      <c r="K12" s="22"/>
      <c r="L12" s="34">
        <f t="shared" si="6"/>
        <v>0</v>
      </c>
      <c r="M12" s="35">
        <f t="shared" si="7"/>
        <v>0</v>
      </c>
      <c r="N12" s="36">
        <f t="shared" si="8"/>
        <v>0</v>
      </c>
      <c r="O12" s="37">
        <v>15</v>
      </c>
    </row>
    <row r="13" spans="1:15" ht="12" customHeight="1">
      <c r="A13" s="28">
        <f t="shared" si="1"/>
        <v>11</v>
      </c>
      <c r="B13" s="15" t="s">
        <v>22</v>
      </c>
      <c r="C13" s="29"/>
      <c r="D13" s="16">
        <v>10</v>
      </c>
      <c r="E13" s="16" t="s">
        <v>12</v>
      </c>
      <c r="F13" s="30">
        <f t="shared" si="0"/>
        <v>0</v>
      </c>
      <c r="G13" s="31">
        <f t="shared" si="5"/>
        <v>0</v>
      </c>
      <c r="H13" s="32">
        <f t="shared" si="2"/>
        <v>0</v>
      </c>
      <c r="I13" s="33">
        <f t="shared" si="3"/>
        <v>0</v>
      </c>
      <c r="J13" s="21">
        <f t="shared" si="4"/>
        <v>0</v>
      </c>
      <c r="K13" s="22"/>
      <c r="L13" s="34">
        <f t="shared" si="6"/>
        <v>0</v>
      </c>
      <c r="M13" s="35">
        <f t="shared" si="7"/>
        <v>0</v>
      </c>
      <c r="N13" s="36">
        <f t="shared" si="8"/>
        <v>0</v>
      </c>
      <c r="O13" s="37">
        <v>15</v>
      </c>
    </row>
    <row r="14" spans="1:15" ht="12" customHeight="1">
      <c r="A14" s="28">
        <f t="shared" si="1"/>
        <v>12</v>
      </c>
      <c r="B14" s="15" t="s">
        <v>23</v>
      </c>
      <c r="C14" s="29"/>
      <c r="D14" s="16">
        <v>10</v>
      </c>
      <c r="E14" s="16" t="s">
        <v>12</v>
      </c>
      <c r="F14" s="30">
        <f t="shared" si="0"/>
        <v>0</v>
      </c>
      <c r="G14" s="31">
        <f t="shared" si="5"/>
        <v>0</v>
      </c>
      <c r="H14" s="32">
        <f t="shared" si="2"/>
        <v>0</v>
      </c>
      <c r="I14" s="33">
        <f t="shared" si="3"/>
        <v>0</v>
      </c>
      <c r="J14" s="21">
        <f t="shared" si="4"/>
        <v>0</v>
      </c>
      <c r="K14" s="22"/>
      <c r="L14" s="34">
        <f t="shared" si="6"/>
        <v>0</v>
      </c>
      <c r="M14" s="35">
        <f t="shared" si="7"/>
        <v>0</v>
      </c>
      <c r="N14" s="36">
        <f t="shared" si="8"/>
        <v>0</v>
      </c>
      <c r="O14" s="37">
        <v>15</v>
      </c>
    </row>
    <row r="15" spans="1:15" ht="12" customHeight="1">
      <c r="A15" s="28">
        <f t="shared" si="1"/>
        <v>13</v>
      </c>
      <c r="B15" s="15" t="s">
        <v>24</v>
      </c>
      <c r="C15" s="29"/>
      <c r="D15" s="16">
        <v>10</v>
      </c>
      <c r="E15" s="16" t="s">
        <v>12</v>
      </c>
      <c r="F15" s="30">
        <f t="shared" si="0"/>
        <v>0</v>
      </c>
      <c r="G15" s="31">
        <f t="shared" si="5"/>
        <v>0</v>
      </c>
      <c r="H15" s="32">
        <f t="shared" si="2"/>
        <v>0</v>
      </c>
      <c r="I15" s="33">
        <f t="shared" si="3"/>
        <v>0</v>
      </c>
      <c r="J15" s="21">
        <f t="shared" si="4"/>
        <v>0</v>
      </c>
      <c r="K15" s="22"/>
      <c r="L15" s="34">
        <f t="shared" si="6"/>
        <v>0</v>
      </c>
      <c r="M15" s="35">
        <f t="shared" si="7"/>
        <v>0</v>
      </c>
      <c r="N15" s="36">
        <f t="shared" si="8"/>
        <v>0</v>
      </c>
      <c r="O15" s="37">
        <v>15</v>
      </c>
    </row>
    <row r="16" spans="1:15" ht="12" customHeight="1">
      <c r="A16" s="28">
        <f t="shared" si="1"/>
        <v>14</v>
      </c>
      <c r="B16" s="15" t="s">
        <v>25</v>
      </c>
      <c r="C16" s="29"/>
      <c r="D16" s="16">
        <v>10</v>
      </c>
      <c r="E16" s="16" t="s">
        <v>12</v>
      </c>
      <c r="F16" s="30">
        <f t="shared" si="0"/>
        <v>0</v>
      </c>
      <c r="G16" s="31">
        <f t="shared" si="5"/>
        <v>0</v>
      </c>
      <c r="H16" s="32">
        <f t="shared" si="2"/>
        <v>0</v>
      </c>
      <c r="I16" s="33">
        <f t="shared" si="3"/>
        <v>0</v>
      </c>
      <c r="J16" s="21">
        <f t="shared" si="4"/>
        <v>0</v>
      </c>
      <c r="K16" s="22"/>
      <c r="L16" s="34">
        <f t="shared" si="6"/>
        <v>0</v>
      </c>
      <c r="M16" s="35">
        <f t="shared" si="7"/>
        <v>0</v>
      </c>
      <c r="N16" s="36">
        <f t="shared" si="8"/>
        <v>0</v>
      </c>
      <c r="O16" s="37">
        <v>15</v>
      </c>
    </row>
    <row r="17" spans="1:15" ht="12" customHeight="1">
      <c r="A17" s="28">
        <f t="shared" si="1"/>
        <v>15</v>
      </c>
      <c r="B17" s="15"/>
      <c r="C17" s="29"/>
      <c r="D17" s="16">
        <v>153</v>
      </c>
      <c r="E17" s="16" t="s">
        <v>12</v>
      </c>
      <c r="F17" s="30">
        <f t="shared" si="0"/>
        <v>0</v>
      </c>
      <c r="G17" s="31">
        <f t="shared" si="5"/>
        <v>0</v>
      </c>
      <c r="H17" s="32">
        <f t="shared" si="2"/>
        <v>0</v>
      </c>
      <c r="I17" s="33">
        <f t="shared" si="3"/>
        <v>0</v>
      </c>
      <c r="J17" s="21">
        <f t="shared" si="4"/>
        <v>0</v>
      </c>
      <c r="K17" s="38"/>
      <c r="L17" s="34">
        <f t="shared" si="6"/>
        <v>0</v>
      </c>
      <c r="M17" s="35">
        <f t="shared" si="7"/>
        <v>0</v>
      </c>
      <c r="N17" s="36">
        <f t="shared" si="8"/>
        <v>0</v>
      </c>
      <c r="O17" s="37">
        <v>15</v>
      </c>
    </row>
    <row r="18" spans="1:15" ht="12" customHeight="1">
      <c r="A18" s="28">
        <f t="shared" si="1"/>
        <v>16</v>
      </c>
      <c r="B18" s="15"/>
      <c r="C18" s="29"/>
      <c r="D18" s="16">
        <v>10</v>
      </c>
      <c r="E18" s="16" t="s">
        <v>12</v>
      </c>
      <c r="F18" s="30">
        <f t="shared" si="0"/>
        <v>0</v>
      </c>
      <c r="G18" s="31">
        <f t="shared" si="5"/>
        <v>0</v>
      </c>
      <c r="H18" s="32">
        <f t="shared" si="2"/>
        <v>0</v>
      </c>
      <c r="I18" s="33">
        <f t="shared" si="3"/>
        <v>0</v>
      </c>
      <c r="J18" s="21">
        <f t="shared" si="4"/>
        <v>0</v>
      </c>
      <c r="K18" s="38"/>
      <c r="L18" s="34">
        <f t="shared" si="6"/>
        <v>0</v>
      </c>
      <c r="M18" s="35">
        <f t="shared" si="7"/>
        <v>0</v>
      </c>
      <c r="N18" s="36">
        <f t="shared" si="8"/>
        <v>0</v>
      </c>
      <c r="O18" s="37">
        <v>15</v>
      </c>
    </row>
    <row r="19" spans="1:15" ht="12" customHeight="1">
      <c r="A19" s="28">
        <f t="shared" si="1"/>
        <v>17</v>
      </c>
      <c r="B19" s="15"/>
      <c r="C19" s="29"/>
      <c r="D19" s="16">
        <v>10</v>
      </c>
      <c r="E19" s="16" t="s">
        <v>12</v>
      </c>
      <c r="F19" s="30">
        <f t="shared" si="0"/>
        <v>0</v>
      </c>
      <c r="G19" s="31">
        <f t="shared" si="5"/>
        <v>0</v>
      </c>
      <c r="H19" s="32">
        <f t="shared" si="2"/>
        <v>0</v>
      </c>
      <c r="I19" s="33">
        <f t="shared" si="3"/>
        <v>0</v>
      </c>
      <c r="J19" s="21">
        <f t="shared" si="4"/>
        <v>0</v>
      </c>
      <c r="K19" s="38"/>
      <c r="L19" s="34">
        <f t="shared" si="6"/>
        <v>0</v>
      </c>
      <c r="M19" s="35">
        <f t="shared" si="7"/>
        <v>0</v>
      </c>
      <c r="N19" s="36">
        <f t="shared" si="8"/>
        <v>0</v>
      </c>
      <c r="O19" s="37">
        <v>15</v>
      </c>
    </row>
    <row r="20" spans="1:15" ht="12" customHeight="1">
      <c r="A20" s="28">
        <f t="shared" si="1"/>
        <v>18</v>
      </c>
      <c r="B20" s="15"/>
      <c r="C20" s="29"/>
      <c r="D20" s="16">
        <v>10</v>
      </c>
      <c r="E20" s="16" t="s">
        <v>12</v>
      </c>
      <c r="F20" s="30">
        <f t="shared" si="0"/>
        <v>0</v>
      </c>
      <c r="G20" s="31">
        <f t="shared" si="5"/>
        <v>0</v>
      </c>
      <c r="H20" s="32">
        <f t="shared" si="2"/>
        <v>0</v>
      </c>
      <c r="I20" s="33">
        <f t="shared" si="3"/>
        <v>0</v>
      </c>
      <c r="J20" s="21">
        <f t="shared" si="4"/>
        <v>0</v>
      </c>
      <c r="K20" s="38"/>
      <c r="L20" s="34">
        <f t="shared" si="6"/>
        <v>0</v>
      </c>
      <c r="M20" s="35">
        <f t="shared" si="7"/>
        <v>0</v>
      </c>
      <c r="N20" s="36">
        <f t="shared" si="8"/>
        <v>0</v>
      </c>
      <c r="O20" s="37">
        <v>15</v>
      </c>
    </row>
    <row r="21" spans="1:15" ht="12" customHeight="1">
      <c r="A21" s="28">
        <f t="shared" si="1"/>
        <v>19</v>
      </c>
      <c r="B21" s="15"/>
      <c r="C21" s="29"/>
      <c r="D21" s="16">
        <v>10</v>
      </c>
      <c r="E21" s="16" t="s">
        <v>12</v>
      </c>
      <c r="F21" s="30">
        <f t="shared" si="0"/>
        <v>0</v>
      </c>
      <c r="G21" s="31">
        <f t="shared" si="5"/>
        <v>0</v>
      </c>
      <c r="H21" s="32">
        <f t="shared" si="2"/>
        <v>0</v>
      </c>
      <c r="I21" s="33">
        <f t="shared" si="3"/>
        <v>0</v>
      </c>
      <c r="J21" s="21">
        <f t="shared" si="4"/>
        <v>0</v>
      </c>
      <c r="K21" s="38"/>
      <c r="L21" s="34">
        <f t="shared" si="6"/>
        <v>0</v>
      </c>
      <c r="M21" s="35">
        <f t="shared" si="7"/>
        <v>0</v>
      </c>
      <c r="N21" s="36">
        <f t="shared" si="8"/>
        <v>0</v>
      </c>
      <c r="O21" s="37">
        <v>15</v>
      </c>
    </row>
    <row r="22" spans="1:15" ht="12" customHeight="1">
      <c r="A22" s="28">
        <f t="shared" si="1"/>
        <v>20</v>
      </c>
      <c r="B22" s="15"/>
      <c r="C22" s="29"/>
      <c r="D22" s="16">
        <v>10</v>
      </c>
      <c r="E22" s="16" t="s">
        <v>12</v>
      </c>
      <c r="F22" s="30">
        <f t="shared" si="0"/>
        <v>0</v>
      </c>
      <c r="G22" s="31">
        <f t="shared" si="5"/>
        <v>0</v>
      </c>
      <c r="H22" s="32">
        <f t="shared" si="2"/>
        <v>0</v>
      </c>
      <c r="I22" s="33">
        <f t="shared" si="3"/>
        <v>0</v>
      </c>
      <c r="J22" s="21">
        <f t="shared" si="4"/>
        <v>0</v>
      </c>
      <c r="K22" s="38"/>
      <c r="L22" s="34">
        <f t="shared" si="6"/>
        <v>0</v>
      </c>
      <c r="M22" s="35">
        <f t="shared" si="7"/>
        <v>0</v>
      </c>
      <c r="N22" s="36">
        <f t="shared" si="8"/>
        <v>0</v>
      </c>
      <c r="O22" s="37">
        <v>15</v>
      </c>
    </row>
    <row r="23" spans="1:15" ht="12" customHeight="1">
      <c r="A23" s="28">
        <f t="shared" si="1"/>
        <v>21</v>
      </c>
      <c r="B23" s="15"/>
      <c r="C23" s="29"/>
      <c r="D23" s="16">
        <v>10</v>
      </c>
      <c r="E23" s="16" t="s">
        <v>12</v>
      </c>
      <c r="F23" s="30">
        <f t="shared" si="0"/>
        <v>0</v>
      </c>
      <c r="G23" s="31">
        <f t="shared" si="5"/>
        <v>0</v>
      </c>
      <c r="H23" s="32">
        <f t="shared" si="2"/>
        <v>0</v>
      </c>
      <c r="I23" s="33">
        <f t="shared" si="3"/>
        <v>0</v>
      </c>
      <c r="J23" s="21">
        <f t="shared" si="4"/>
        <v>0</v>
      </c>
      <c r="K23" s="38"/>
      <c r="L23" s="34">
        <f t="shared" si="6"/>
        <v>0</v>
      </c>
      <c r="M23" s="35">
        <f t="shared" si="7"/>
        <v>0</v>
      </c>
      <c r="N23" s="36">
        <f t="shared" si="8"/>
        <v>0</v>
      </c>
      <c r="O23" s="37">
        <v>15</v>
      </c>
    </row>
    <row r="24" spans="1:15" ht="12" customHeight="1">
      <c r="A24" s="28">
        <f t="shared" si="1"/>
        <v>22</v>
      </c>
      <c r="B24" s="29"/>
      <c r="C24" s="29"/>
      <c r="D24" s="16">
        <v>10</v>
      </c>
      <c r="E24" s="16" t="s">
        <v>12</v>
      </c>
      <c r="F24" s="30">
        <f t="shared" si="0"/>
        <v>0</v>
      </c>
      <c r="G24" s="31">
        <f t="shared" si="5"/>
        <v>0</v>
      </c>
      <c r="H24" s="32">
        <f t="shared" si="2"/>
        <v>0</v>
      </c>
      <c r="I24" s="33">
        <f t="shared" si="3"/>
        <v>0</v>
      </c>
      <c r="J24" s="21">
        <f t="shared" si="4"/>
        <v>0</v>
      </c>
      <c r="K24" s="38"/>
      <c r="L24" s="34">
        <f t="shared" si="6"/>
        <v>0</v>
      </c>
      <c r="M24" s="35">
        <f t="shared" si="7"/>
        <v>0</v>
      </c>
      <c r="N24" s="36">
        <f t="shared" si="8"/>
        <v>0</v>
      </c>
      <c r="O24" s="37">
        <v>15</v>
      </c>
    </row>
    <row r="25" spans="1:15" ht="12" customHeight="1">
      <c r="A25" s="28">
        <f t="shared" si="1"/>
        <v>23</v>
      </c>
      <c r="B25" s="29"/>
      <c r="C25" s="29"/>
      <c r="D25" s="16">
        <v>10</v>
      </c>
      <c r="E25" s="16" t="s">
        <v>12</v>
      </c>
      <c r="F25" s="30">
        <f t="shared" si="0"/>
        <v>0</v>
      </c>
      <c r="G25" s="31">
        <f t="shared" si="5"/>
        <v>0</v>
      </c>
      <c r="H25" s="32">
        <f t="shared" si="2"/>
        <v>0</v>
      </c>
      <c r="I25" s="33">
        <f t="shared" si="3"/>
        <v>0</v>
      </c>
      <c r="J25" s="21">
        <f t="shared" si="4"/>
        <v>0</v>
      </c>
      <c r="K25" s="38"/>
      <c r="L25" s="34">
        <f t="shared" si="6"/>
        <v>0</v>
      </c>
      <c r="M25" s="35">
        <f t="shared" si="7"/>
        <v>0</v>
      </c>
      <c r="N25" s="36">
        <f t="shared" si="8"/>
        <v>0</v>
      </c>
      <c r="O25" s="37">
        <v>15</v>
      </c>
    </row>
    <row r="26" spans="1:15" ht="12" customHeight="1">
      <c r="A26" s="28">
        <f t="shared" si="1"/>
        <v>24</v>
      </c>
      <c r="B26" s="29"/>
      <c r="C26" s="29"/>
      <c r="D26" s="16">
        <v>10</v>
      </c>
      <c r="E26" s="16" t="s">
        <v>12</v>
      </c>
      <c r="F26" s="30">
        <f t="shared" si="0"/>
        <v>0</v>
      </c>
      <c r="G26" s="31">
        <f>ROUND(F26*1.18,2)</f>
        <v>0</v>
      </c>
      <c r="H26" s="32">
        <f t="shared" si="2"/>
        <v>0</v>
      </c>
      <c r="I26" s="33">
        <f t="shared" si="3"/>
        <v>0</v>
      </c>
      <c r="J26" s="21">
        <f t="shared" si="4"/>
        <v>0</v>
      </c>
      <c r="K26" s="38"/>
      <c r="L26" s="34">
        <f>M26/1.18</f>
        <v>0</v>
      </c>
      <c r="M26" s="35">
        <f>K26*D26</f>
        <v>0</v>
      </c>
      <c r="N26" s="36">
        <f>I26-M26</f>
        <v>0</v>
      </c>
      <c r="O26" s="37">
        <v>15</v>
      </c>
    </row>
    <row r="27" spans="1:15" ht="12" customHeight="1" thickBot="1">
      <c r="A27" s="39">
        <f t="shared" si="1"/>
        <v>25</v>
      </c>
      <c r="B27" s="40"/>
      <c r="C27" s="40"/>
      <c r="D27" s="41">
        <v>10</v>
      </c>
      <c r="E27" s="16" t="s">
        <v>12</v>
      </c>
      <c r="F27" s="42">
        <f t="shared" si="0"/>
        <v>0</v>
      </c>
      <c r="G27" s="43">
        <f>ROUND(F27*1.18,2)</f>
        <v>0</v>
      </c>
      <c r="H27" s="44">
        <f t="shared" si="2"/>
        <v>0</v>
      </c>
      <c r="I27" s="45">
        <f t="shared" si="3"/>
        <v>0</v>
      </c>
      <c r="J27" s="46">
        <f t="shared" si="4"/>
        <v>0</v>
      </c>
      <c r="K27" s="38"/>
      <c r="L27" s="47">
        <f>M27/1.18</f>
        <v>0</v>
      </c>
      <c r="M27" s="48">
        <f>K27*D27</f>
        <v>0</v>
      </c>
      <c r="N27" s="49">
        <f>I27-M27</f>
        <v>0</v>
      </c>
      <c r="O27" s="50">
        <v>15</v>
      </c>
    </row>
    <row r="28" spans="1:18" ht="13.5" customHeight="1" thickBot="1">
      <c r="A28" s="51"/>
      <c r="B28" s="52"/>
      <c r="C28" s="52"/>
      <c r="D28" s="51"/>
      <c r="E28" s="51"/>
      <c r="F28" s="51"/>
      <c r="G28" s="51"/>
      <c r="H28" s="51"/>
      <c r="I28" s="53">
        <f>SUM(I3:I27)</f>
        <v>13857.5</v>
      </c>
      <c r="J28" s="51"/>
      <c r="K28" s="51"/>
      <c r="L28" s="54"/>
      <c r="M28" s="55">
        <f>SUM(M3:M27)</f>
        <v>12050</v>
      </c>
      <c r="N28" s="56">
        <f>I28-M28</f>
        <v>1807.5</v>
      </c>
      <c r="P28" s="51"/>
      <c r="Q28" s="51"/>
      <c r="R28" s="51"/>
    </row>
    <row r="29" spans="1:18" ht="7.5" customHeight="1" thickBot="1">
      <c r="A29" s="51"/>
      <c r="B29" s="51"/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P29" s="51"/>
      <c r="Q29" s="51"/>
      <c r="R29" s="51"/>
    </row>
    <row r="30" spans="1:18" ht="19.5" customHeight="1">
      <c r="A30" s="51"/>
      <c r="B30" s="51"/>
      <c r="C30" s="58" t="s">
        <v>26</v>
      </c>
      <c r="D30" s="78">
        <f>I28</f>
        <v>13857.5</v>
      </c>
      <c r="E30" s="78"/>
      <c r="F30" s="79"/>
      <c r="G30" s="51"/>
      <c r="H30" s="51"/>
      <c r="I30" s="51"/>
      <c r="J30" s="51"/>
      <c r="K30" s="80" t="s">
        <v>27</v>
      </c>
      <c r="L30" s="81"/>
      <c r="M30" s="82"/>
      <c r="N30" s="59">
        <v>0</v>
      </c>
      <c r="P30" s="51"/>
      <c r="Q30" s="51"/>
      <c r="R30" s="51"/>
    </row>
    <row r="31" spans="1:18" ht="21" customHeight="1" thickBot="1">
      <c r="A31" s="51"/>
      <c r="B31" s="51"/>
      <c r="C31" s="60" t="s">
        <v>28</v>
      </c>
      <c r="D31" s="71">
        <f>M28</f>
        <v>12050</v>
      </c>
      <c r="E31" s="71"/>
      <c r="F31" s="72"/>
      <c r="G31" s="51"/>
      <c r="H31" s="51"/>
      <c r="I31" s="51"/>
      <c r="J31" s="51"/>
      <c r="K31" s="73" t="s">
        <v>29</v>
      </c>
      <c r="L31" s="74"/>
      <c r="M31" s="75"/>
      <c r="N31" s="61">
        <v>0</v>
      </c>
      <c r="P31" s="51"/>
      <c r="Q31" s="51"/>
      <c r="R31" s="51"/>
    </row>
    <row r="32" spans="1:18" ht="21" customHeight="1" thickBot="1">
      <c r="A32" s="51"/>
      <c r="B32" s="51"/>
      <c r="C32" s="62" t="s">
        <v>30</v>
      </c>
      <c r="D32" s="76">
        <f>N28-N30-N31</f>
        <v>1807.5</v>
      </c>
      <c r="E32" s="76"/>
      <c r="F32" s="77"/>
      <c r="G32" s="51"/>
      <c r="H32" s="51"/>
      <c r="I32" s="51"/>
      <c r="J32" s="51"/>
      <c r="K32" s="51"/>
      <c r="L32" s="51"/>
      <c r="M32" s="51"/>
      <c r="N32" s="51"/>
      <c r="P32" s="51"/>
      <c r="Q32" s="51"/>
      <c r="R32" s="51"/>
    </row>
    <row r="33" spans="1:18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P33" s="51"/>
      <c r="Q33" s="51"/>
      <c r="R33" s="51"/>
    </row>
    <row r="34" spans="1:18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3"/>
      <c r="Q34" s="51"/>
      <c r="R34" s="51"/>
    </row>
    <row r="35" spans="1:18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3"/>
      <c r="Q35" s="51"/>
      <c r="R35" s="51"/>
    </row>
    <row r="36" spans="1:18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63"/>
      <c r="Q36" s="51"/>
      <c r="R36" s="51"/>
    </row>
    <row r="37" spans="1:18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3"/>
      <c r="Q37" s="51"/>
      <c r="R37" s="51"/>
    </row>
    <row r="38" spans="1:18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63"/>
      <c r="Q38" s="51"/>
      <c r="R38" s="51"/>
    </row>
    <row r="39" spans="1:18" ht="12.75">
      <c r="A39" s="66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3"/>
      <c r="Q39" s="51"/>
      <c r="R39" s="51"/>
    </row>
    <row r="40" spans="1:18" ht="12.75">
      <c r="A40" s="66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63"/>
      <c r="Q40" s="51"/>
      <c r="R40" s="51"/>
    </row>
    <row r="41" spans="1:18" ht="12.75">
      <c r="A41" s="66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63"/>
      <c r="Q41" s="51"/>
      <c r="R41" s="51"/>
    </row>
    <row r="42" spans="1:18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63"/>
      <c r="Q42" s="51"/>
      <c r="R42" s="51"/>
    </row>
    <row r="43" spans="1:18" ht="12.75">
      <c r="A43" s="66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3"/>
      <c r="Q43" s="51"/>
      <c r="R43" s="51"/>
    </row>
    <row r="44" spans="1:18" ht="13.5" thickBo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/>
      <c r="Q44" s="51"/>
      <c r="R44" s="51"/>
    </row>
    <row r="45" spans="1:18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P45" s="51"/>
      <c r="Q45" s="51"/>
      <c r="R45" s="51"/>
    </row>
    <row r="46" spans="1:18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P46" s="51"/>
      <c r="Q46" s="51"/>
      <c r="R46" s="51"/>
    </row>
    <row r="47" spans="1:18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P47" s="51"/>
      <c r="Q47" s="51"/>
      <c r="R47" s="51"/>
    </row>
    <row r="48" spans="1:18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P48" s="51"/>
      <c r="Q48" s="51"/>
      <c r="R48" s="51"/>
    </row>
    <row r="49" spans="1:18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P49" s="51"/>
      <c r="Q49" s="51"/>
      <c r="R49" s="51"/>
    </row>
    <row r="50" spans="1:18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P50" s="51"/>
      <c r="Q50" s="51"/>
      <c r="R50" s="51"/>
    </row>
  </sheetData>
  <sheetProtection/>
  <mergeCells count="5">
    <mergeCell ref="D30:F30"/>
    <mergeCell ref="K30:M30"/>
    <mergeCell ref="D31:F31"/>
    <mergeCell ref="K31:M31"/>
    <mergeCell ref="D32:F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Мк</dc:creator>
  <cp:keywords/>
  <dc:description/>
  <cp:lastModifiedBy>Мк</cp:lastModifiedBy>
  <dcterms:created xsi:type="dcterms:W3CDTF">2013-01-17T14:56:11Z</dcterms:created>
  <dcterms:modified xsi:type="dcterms:W3CDTF">2013-02-25T11:56:14Z</dcterms:modified>
  <cp:category/>
  <cp:version/>
  <cp:contentType/>
  <cp:contentStatus/>
</cp:coreProperties>
</file>