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9180" activeTab="1"/>
  </bookViews>
  <sheets>
    <sheet name="4007" sheetId="1" r:id="rId1"/>
    <sheet name="Лист1" sheetId="2" r:id="rId2"/>
  </sheets>
  <externalReferences>
    <externalReference r:id="rId5"/>
  </externalReferences>
  <definedNames>
    <definedName name="_9">'Лист1'!$C$4:$N$10</definedName>
    <definedName name="table1">'Лист1'!$C$4:$N$10</definedName>
    <definedName name="выполнено_4003">'[1]4003'!$K$6:$K$9,'[1]4003'!$K$12:$K$14</definedName>
    <definedName name="заказано_4003">'[1]4003'!$F$6:$F$9,'[1]4003'!$F$12:$F$14</definedName>
  </definedNames>
  <calcPr fullCalcOnLoad="1"/>
</workbook>
</file>

<file path=xl/sharedStrings.xml><?xml version="1.0" encoding="utf-8"?>
<sst xmlns="http://schemas.openxmlformats.org/spreadsheetml/2006/main" count="107" uniqueCount="50">
  <si>
    <t>9</t>
  </si>
  <si>
    <t>балка</t>
  </si>
  <si>
    <t>ст.45</t>
  </si>
  <si>
    <t>тек</t>
  </si>
  <si>
    <t>црпо</t>
  </si>
  <si>
    <t>приход</t>
  </si>
  <si>
    <t>расход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</si>
  <si>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</si>
  <si>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</si>
  <si>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</si>
  <si>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</si>
  <si>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</si>
  <si>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</si>
  <si>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</si>
  <si>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</si>
  <si>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</si>
  <si>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</si>
  <si>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итого</t>
  </si>
  <si>
    <t>итог</t>
  </si>
  <si>
    <t>40007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</si>
  <si>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</si>
  <si>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</si>
  <si>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</si>
  <si>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</si>
  <si>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</si>
  <si>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</si>
  <si>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</si>
  <si>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</si>
  <si>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</si>
  <si>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Итог</t>
  </si>
  <si>
    <t>№ з-за</t>
  </si>
  <si>
    <t>чертеж</t>
  </si>
  <si>
    <t>Поз.</t>
  </si>
  <si>
    <t>Наименование</t>
  </si>
  <si>
    <t>Материал</t>
  </si>
  <si>
    <t>Кол-во</t>
  </si>
  <si>
    <t>Вес1шт.</t>
  </si>
  <si>
    <t>Общий
вес</t>
  </si>
  <si>
    <t>с/ч  1 шт.</t>
  </si>
  <si>
    <t xml:space="preserve">Расцеховка </t>
  </si>
  <si>
    <t xml:space="preserve"> </t>
  </si>
  <si>
    <t>4 июня 2008</t>
  </si>
  <si>
    <t xml:space="preserve">Изгот.детали </t>
  </si>
  <si>
    <t>цех</t>
  </si>
  <si>
    <t>ось</t>
  </si>
  <si>
    <t>ст.5</t>
  </si>
  <si>
    <t>К-во вып</t>
  </si>
  <si>
    <t>№ док.</t>
  </si>
  <si>
    <t>дата вып.</t>
  </si>
  <si>
    <t>цех изготовитель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</si>
</sst>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1"/>
      <color indexed="12"/>
      <name val="Arial Cyr"/>
      <family val="0"/>
    </font>
    <font>
      <sz val="11"/>
      <name val="Arial Cyr"/>
      <family val="0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b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0" fontId="19" fillId="33" borderId="10" xfId="52" applyFont="1" applyFill="1" applyBorder="1" applyAlignment="1">
      <alignment horizontal="center" vertical="center"/>
      <protection/>
    </xf>
    <xf numFmtId="0" fontId="19" fillId="33" borderId="10" xfId="52" applyFont="1" applyFill="1" applyBorder="1" applyAlignment="1">
      <alignment horizontal="center" vertical="center" wrapText="1"/>
      <protection/>
    </xf>
    <xf numFmtId="0" fontId="19" fillId="0" borderId="0" xfId="52" applyFont="1" applyAlignment="1">
      <alignment vertical="center"/>
      <protection/>
    </xf>
    <xf numFmtId="49" fontId="20" fillId="33" borderId="10" xfId="52" applyNumberFormat="1" applyFont="1" applyFill="1" applyBorder="1" applyAlignment="1">
      <alignment horizontal="left"/>
      <protection/>
    </xf>
    <xf numFmtId="49" fontId="21" fillId="33" borderId="10" xfId="52" applyNumberFormat="1" applyFont="1" applyFill="1" applyBorder="1" applyAlignment="1">
      <alignment horizontal="center"/>
      <protection/>
    </xf>
    <xf numFmtId="49" fontId="21" fillId="33" borderId="10" xfId="52" applyNumberFormat="1" applyFont="1" applyFill="1" applyBorder="1" applyAlignment="1">
      <alignment horizontal="center" wrapText="1"/>
      <protection/>
    </xf>
    <xf numFmtId="49" fontId="20" fillId="33" borderId="10" xfId="52" applyNumberFormat="1" applyFont="1" applyFill="1" applyBorder="1" applyAlignment="1">
      <alignment horizontal="center"/>
      <protection/>
    </xf>
    <xf numFmtId="49" fontId="2" fillId="0" borderId="0" xfId="52" applyNumberFormat="1">
      <alignment/>
      <protection/>
    </xf>
    <xf numFmtId="49" fontId="22" fillId="33" borderId="10" xfId="52" applyNumberFormat="1" applyFont="1" applyFill="1" applyBorder="1">
      <alignment/>
      <protection/>
    </xf>
    <xf numFmtId="49" fontId="23" fillId="33" borderId="10" xfId="52" applyNumberFormat="1" applyFont="1" applyFill="1" applyBorder="1">
      <alignment/>
      <protection/>
    </xf>
    <xf numFmtId="49" fontId="2" fillId="33" borderId="10" xfId="52" applyNumberFormat="1" applyFill="1" applyBorder="1">
      <alignment/>
      <protection/>
    </xf>
    <xf numFmtId="49" fontId="24" fillId="33" borderId="10" xfId="52" applyNumberFormat="1" applyFont="1" applyFill="1" applyBorder="1">
      <alignment/>
      <protection/>
    </xf>
    <xf numFmtId="0" fontId="2" fillId="33" borderId="10" xfId="52" applyFill="1" applyBorder="1">
      <alignment/>
      <protection/>
    </xf>
    <xf numFmtId="0" fontId="2" fillId="0" borderId="0" xfId="52">
      <alignment/>
      <protection/>
    </xf>
    <xf numFmtId="0" fontId="2" fillId="33" borderId="10" xfId="52" applyFill="1" applyBorder="1" applyAlignment="1">
      <alignment horizontal="right"/>
      <protection/>
    </xf>
    <xf numFmtId="49" fontId="2" fillId="33" borderId="10" xfId="52" applyNumberFormat="1" applyFont="1" applyFill="1" applyBorder="1" applyAlignment="1">
      <alignment horizontal="center"/>
      <protection/>
    </xf>
    <xf numFmtId="0" fontId="2" fillId="33" borderId="10" xfId="52" applyFill="1" applyBorder="1" applyAlignment="1">
      <alignment horizontal="center"/>
      <protection/>
    </xf>
    <xf numFmtId="0" fontId="2" fillId="33" borderId="10" xfId="52" applyFont="1" applyFill="1" applyBorder="1">
      <alignment/>
      <protection/>
    </xf>
    <xf numFmtId="49" fontId="2" fillId="33" borderId="10" xfId="52" applyNumberFormat="1" applyFill="1" applyBorder="1" applyAlignment="1">
      <alignment horizontal="center"/>
      <protection/>
    </xf>
    <xf numFmtId="0" fontId="2" fillId="33" borderId="0" xfId="52" applyFill="1">
      <alignment/>
      <protection/>
    </xf>
    <xf numFmtId="0" fontId="2" fillId="33" borderId="12" xfId="52" applyFill="1" applyBorder="1">
      <alignment/>
      <protection/>
    </xf>
    <xf numFmtId="0" fontId="2" fillId="33" borderId="0" xfId="52" applyFill="1" applyBorder="1">
      <alignment/>
      <protection/>
    </xf>
    <xf numFmtId="0" fontId="2" fillId="0" borderId="10" xfId="52" applyBorder="1">
      <alignment/>
      <protection/>
    </xf>
    <xf numFmtId="0" fontId="2" fillId="0" borderId="0" xfId="52" applyAlignment="1">
      <alignment vertical="top"/>
      <protection/>
    </xf>
    <xf numFmtId="0" fontId="2" fillId="0" borderId="10" xfId="52" applyFill="1" applyBorder="1" applyAlignment="1">
      <alignment horizontal="right"/>
      <protection/>
    </xf>
    <xf numFmtId="49" fontId="2" fillId="0" borderId="10" xfId="52" applyNumberFormat="1" applyFont="1" applyFill="1" applyBorder="1" applyAlignment="1">
      <alignment horizontal="center"/>
      <protection/>
    </xf>
    <xf numFmtId="0" fontId="2" fillId="0" borderId="10" xfId="52" applyFill="1" applyBorder="1">
      <alignment/>
      <protection/>
    </xf>
    <xf numFmtId="0" fontId="2" fillId="0" borderId="10" xfId="52" applyBorder="1" applyAlignment="1">
      <alignment vertical="top"/>
      <protection/>
    </xf>
    <xf numFmtId="0" fontId="2" fillId="0" borderId="10" xfId="52" applyFill="1" applyBorder="1" applyAlignment="1">
      <alignment vertical="top"/>
      <protection/>
    </xf>
    <xf numFmtId="14" fontId="2" fillId="0" borderId="10" xfId="52" applyNumberFormat="1" applyBorder="1" applyAlignment="1">
      <alignment vertical="top"/>
      <protection/>
    </xf>
    <xf numFmtId="49" fontId="2" fillId="0" borderId="10" xfId="52" applyNumberFormat="1" applyFill="1" applyBorder="1" applyAlignment="1">
      <alignment horizontal="center" vertical="top"/>
      <protection/>
    </xf>
    <xf numFmtId="0" fontId="2" fillId="0" borderId="10" xfId="52" applyFont="1" applyFill="1" applyBorder="1" applyAlignment="1">
      <alignment vertical="top"/>
      <protection/>
    </xf>
    <xf numFmtId="49" fontId="2" fillId="0" borderId="10" xfId="52" applyNumberFormat="1" applyBorder="1" applyAlignment="1">
      <alignment horizontal="center" vertical="top"/>
      <protection/>
    </xf>
    <xf numFmtId="0" fontId="2" fillId="0" borderId="10" xfId="52" applyFont="1" applyBorder="1" applyAlignment="1">
      <alignment vertical="top"/>
      <protection/>
    </xf>
    <xf numFmtId="49" fontId="2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right"/>
    </xf>
    <xf numFmtId="0" fontId="0" fillId="36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5;&#1080;&#1075;&#1072;%20&#1079;&#1072;&#1082;&#1072;&#1079;&#1086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4003"/>
      <sheetName val="4007"/>
      <sheetName val="4009"/>
      <sheetName val="4010"/>
      <sheetName val="4011"/>
      <sheetName val="4012"/>
      <sheetName val="4031"/>
      <sheetName val="4052"/>
      <sheetName val="4094"/>
      <sheetName val="4096"/>
      <sheetName val="4100"/>
      <sheetName val="4108"/>
      <sheetName val="4109"/>
      <sheetName val="4110"/>
      <sheetName val="4111"/>
      <sheetName val="4177"/>
      <sheetName val="4170"/>
      <sheetName val="4171"/>
      <sheetName val="4172"/>
      <sheetName val="4185"/>
      <sheetName val="4254"/>
      <sheetName val="4319"/>
      <sheetName val="4320"/>
      <sheetName val="4342"/>
      <sheetName val="4348"/>
      <sheetName val="4386"/>
      <sheetName val="4387"/>
      <sheetName val="4388"/>
      <sheetName val="4389"/>
      <sheetName val="4390"/>
      <sheetName val="4391"/>
      <sheetName val="4393"/>
      <sheetName val="4394"/>
      <sheetName val="4401"/>
      <sheetName val="4402"/>
      <sheetName val="4408"/>
      <sheetName val="4412"/>
      <sheetName val="4447"/>
      <sheetName val="4448"/>
      <sheetName val="4455"/>
      <sheetName val="4470"/>
      <sheetName val="4471"/>
      <sheetName val="4472"/>
    </sheetNames>
    <sheetDataSet>
      <sheetData sheetId="1">
        <row r="6">
          <cell r="F6">
            <v>1</v>
          </cell>
        </row>
        <row r="7">
          <cell r="F7">
            <v>1</v>
          </cell>
        </row>
        <row r="8">
          <cell r="F8">
            <v>2</v>
          </cell>
        </row>
        <row r="9">
          <cell r="F9">
            <v>3</v>
          </cell>
        </row>
        <row r="12">
          <cell r="F12">
            <v>1</v>
          </cell>
        </row>
        <row r="13">
          <cell r="F13">
            <v>1</v>
          </cell>
        </row>
        <row r="14">
          <cell r="F14">
            <v>3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B3:V23" totalsRowShown="0">
  <autoFilter ref="B3:V23"/>
  <tableColumns count="21">
    <tableColumn id="12" name="40007"/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3" name="12"/>
    <tableColumn id="14" name="13"/>
    <tableColumn id="15" name="14"/>
    <tableColumn id="16" name="15"/>
    <tableColumn id="17" name="16"/>
    <tableColumn id="18" name="17"/>
    <tableColumn id="19" name="18"/>
    <tableColumn id="20" name="19"/>
    <tableColumn id="21" name="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indexed="52"/>
  </sheetPr>
  <dimension ref="A1:J19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9.140625" style="33" customWidth="1"/>
    <col min="2" max="2" width="8.57421875" style="33" customWidth="1"/>
    <col min="3" max="3" width="11.7109375" style="33" customWidth="1"/>
    <col min="4" max="4" width="26.00390625" style="33" customWidth="1"/>
    <col min="5" max="5" width="7.7109375" style="33" customWidth="1"/>
    <col min="6" max="7" width="9.140625" style="33" customWidth="1"/>
    <col min="8" max="8" width="10.140625" style="33" bestFit="1" customWidth="1"/>
    <col min="9" max="9" width="9.140625" style="33" customWidth="1"/>
    <col min="10" max="10" width="13.421875" style="33" customWidth="1"/>
    <col min="11" max="16384" width="9.140625" style="33" customWidth="1"/>
  </cols>
  <sheetData>
    <row r="1" spans="1:10" s="22" customFormat="1" ht="25.5">
      <c r="A1" s="20" t="s">
        <v>30</v>
      </c>
      <c r="B1" s="20" t="s">
        <v>31</v>
      </c>
      <c r="C1" s="20" t="s">
        <v>32</v>
      </c>
      <c r="D1" s="20" t="s">
        <v>33</v>
      </c>
      <c r="E1" s="20" t="s">
        <v>34</v>
      </c>
      <c r="F1" s="20" t="s">
        <v>35</v>
      </c>
      <c r="G1" s="20" t="s">
        <v>36</v>
      </c>
      <c r="H1" s="21" t="s">
        <v>37</v>
      </c>
      <c r="I1" s="21" t="s">
        <v>38</v>
      </c>
      <c r="J1" s="20" t="s">
        <v>39</v>
      </c>
    </row>
    <row r="2" spans="1:10" s="27" customFormat="1" ht="15">
      <c r="A2" s="23" t="s">
        <v>40</v>
      </c>
      <c r="B2" s="24"/>
      <c r="C2" s="24"/>
      <c r="D2" s="24"/>
      <c r="E2" s="24"/>
      <c r="F2" s="24"/>
      <c r="G2" s="24"/>
      <c r="H2" s="25"/>
      <c r="I2" s="25"/>
      <c r="J2" s="26" t="s">
        <v>41</v>
      </c>
    </row>
    <row r="3" spans="1:10" s="27" customFormat="1" ht="20.25">
      <c r="A3" s="28">
        <v>4007</v>
      </c>
      <c r="B3" s="29" t="s">
        <v>42</v>
      </c>
      <c r="C3" s="29"/>
      <c r="D3" s="30"/>
      <c r="E3" s="30"/>
      <c r="F3" s="30"/>
      <c r="G3" s="30"/>
      <c r="H3" s="30"/>
      <c r="I3" s="30"/>
      <c r="J3" s="31" t="s">
        <v>43</v>
      </c>
    </row>
    <row r="4" spans="1:10" ht="12.7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2.75">
      <c r="A5" s="32"/>
      <c r="B5" s="34">
        <v>38663</v>
      </c>
      <c r="C5" s="35" t="s">
        <v>0</v>
      </c>
      <c r="D5" s="32" t="s">
        <v>1</v>
      </c>
      <c r="E5" s="32" t="s">
        <v>2</v>
      </c>
      <c r="F5" s="32">
        <v>6</v>
      </c>
      <c r="G5" s="32">
        <v>290</v>
      </c>
      <c r="H5" s="32">
        <f>F5*G5</f>
        <v>1740</v>
      </c>
      <c r="I5" s="32"/>
      <c r="J5" s="36"/>
    </row>
    <row r="6" spans="1:10" ht="12.75">
      <c r="A6" s="37"/>
      <c r="B6" s="34">
        <v>38663</v>
      </c>
      <c r="C6" s="35" t="s">
        <v>16</v>
      </c>
      <c r="D6" s="32" t="s">
        <v>44</v>
      </c>
      <c r="E6" s="32" t="s">
        <v>45</v>
      </c>
      <c r="F6" s="37">
        <v>2</v>
      </c>
      <c r="G6" s="37">
        <v>22</v>
      </c>
      <c r="H6" s="32">
        <f>F6*G6</f>
        <v>44</v>
      </c>
      <c r="I6" s="32"/>
      <c r="J6" s="37"/>
    </row>
    <row r="7" spans="1:10" ht="12.75">
      <c r="A7" s="32"/>
      <c r="B7" s="32"/>
      <c r="C7" s="38"/>
      <c r="D7" s="37"/>
      <c r="E7" s="37"/>
      <c r="F7" s="32"/>
      <c r="G7" s="32"/>
      <c r="H7" s="32"/>
      <c r="I7" s="32"/>
      <c r="J7" s="37"/>
    </row>
    <row r="8" spans="1:10" ht="12.75">
      <c r="A8" s="32"/>
      <c r="B8" s="32"/>
      <c r="C8" s="38"/>
      <c r="D8" s="37"/>
      <c r="E8" s="37"/>
      <c r="F8" s="32"/>
      <c r="G8" s="32"/>
      <c r="H8" s="32"/>
      <c r="I8" s="32"/>
      <c r="J8" s="37"/>
    </row>
    <row r="9" spans="1:10" ht="12.75">
      <c r="A9" s="39"/>
      <c r="B9" s="39"/>
      <c r="C9" s="39"/>
      <c r="D9" s="39"/>
      <c r="E9" s="39"/>
      <c r="F9" s="39"/>
      <c r="G9" s="39"/>
      <c r="H9" s="40">
        <f>SUM(H5:H8)</f>
        <v>1784</v>
      </c>
      <c r="I9" s="41"/>
      <c r="J9" s="39"/>
    </row>
    <row r="10" spans="1:10" ht="12.75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3" spans="2:10" ht="12.75">
      <c r="B13" s="42"/>
      <c r="C13" s="42"/>
      <c r="D13" s="42"/>
      <c r="E13" s="42" t="s">
        <v>46</v>
      </c>
      <c r="F13" s="42" t="s">
        <v>47</v>
      </c>
      <c r="G13" s="42"/>
      <c r="H13" s="42" t="s">
        <v>48</v>
      </c>
      <c r="I13" s="42"/>
      <c r="J13" s="42" t="s">
        <v>49</v>
      </c>
    </row>
    <row r="14" spans="1:10" ht="12.75">
      <c r="A14" s="43"/>
      <c r="B14" s="44">
        <v>38663</v>
      </c>
      <c r="C14" s="45" t="s">
        <v>0</v>
      </c>
      <c r="D14" s="46" t="s">
        <v>1</v>
      </c>
      <c r="E14" s="47"/>
      <c r="F14" s="48"/>
      <c r="G14" s="47"/>
      <c r="H14" s="47"/>
      <c r="I14" s="47"/>
      <c r="J14" s="47"/>
    </row>
    <row r="15" spans="1:10" ht="12.75">
      <c r="A15" s="43"/>
      <c r="B15" s="44">
        <v>38663</v>
      </c>
      <c r="C15" s="45" t="s">
        <v>16</v>
      </c>
      <c r="D15" s="46" t="s">
        <v>44</v>
      </c>
      <c r="E15" s="47">
        <v>1</v>
      </c>
      <c r="F15" s="48"/>
      <c r="G15" s="47"/>
      <c r="H15" s="49">
        <v>39752</v>
      </c>
      <c r="I15" s="47"/>
      <c r="J15" s="47" t="s">
        <v>4</v>
      </c>
    </row>
    <row r="16" spans="1:10" ht="12.75">
      <c r="A16" s="43"/>
      <c r="B16" s="48"/>
      <c r="C16" s="50"/>
      <c r="D16" s="51"/>
      <c r="E16" s="47"/>
      <c r="F16" s="47"/>
      <c r="G16" s="47"/>
      <c r="H16" s="47"/>
      <c r="I16" s="47"/>
      <c r="J16" s="47"/>
    </row>
    <row r="17" spans="1:10" ht="12.75">
      <c r="A17" s="43"/>
      <c r="B17" s="47"/>
      <c r="C17" s="52"/>
      <c r="D17" s="53"/>
      <c r="E17" s="47"/>
      <c r="F17" s="47"/>
      <c r="G17" s="47"/>
      <c r="H17" s="47"/>
      <c r="I17" s="47"/>
      <c r="J17" s="47"/>
    </row>
    <row r="18" spans="1:10" ht="12.75">
      <c r="A18" s="43"/>
      <c r="B18" s="47"/>
      <c r="C18" s="52"/>
      <c r="D18" s="53"/>
      <c r="E18" s="47"/>
      <c r="F18" s="47"/>
      <c r="G18" s="47"/>
      <c r="H18" s="47"/>
      <c r="I18" s="47"/>
      <c r="J18" s="47"/>
    </row>
    <row r="19" spans="1:10" ht="12.75">
      <c r="A19" s="43"/>
      <c r="B19" s="47"/>
      <c r="C19" s="52"/>
      <c r="D19" s="47"/>
      <c r="E19" s="47"/>
      <c r="F19" s="47"/>
      <c r="G19" s="47"/>
      <c r="H19" s="47"/>
      <c r="I19" s="47"/>
      <c r="J19" s="4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3:V25"/>
  <sheetViews>
    <sheetView tabSelected="1" zoomScalePageLayoutView="0" workbookViewId="0" topLeftCell="A1">
      <selection activeCell="C4" sqref="C4"/>
    </sheetView>
  </sheetViews>
  <sheetFormatPr defaultColWidth="9.140625" defaultRowHeight="15" outlineLevelRow="2"/>
  <cols>
    <col min="1" max="1" width="5.421875" style="0" customWidth="1"/>
    <col min="2" max="2" width="12.7109375" style="0" customWidth="1"/>
    <col min="6" max="10" width="9.140625" style="0" customWidth="1"/>
    <col min="14" max="14" width="10.140625" style="0" bestFit="1" customWidth="1"/>
    <col min="15" max="15" width="11.28125" style="0" customWidth="1"/>
    <col min="16" max="16" width="11.421875" style="0" customWidth="1"/>
    <col min="17" max="17" width="9.00390625" style="0" customWidth="1"/>
  </cols>
  <sheetData>
    <row r="3" spans="2:22" ht="15">
      <c r="B3" s="12" t="s">
        <v>19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0</v>
      </c>
      <c r="L3" s="12" t="s">
        <v>15</v>
      </c>
      <c r="M3" s="12" t="s">
        <v>16</v>
      </c>
      <c r="N3" s="12" t="s">
        <v>20</v>
      </c>
      <c r="O3" s="12" t="s">
        <v>21</v>
      </c>
      <c r="P3" s="12" t="s">
        <v>22</v>
      </c>
      <c r="Q3" s="12" t="s">
        <v>23</v>
      </c>
      <c r="R3" s="12" t="s">
        <v>24</v>
      </c>
      <c r="S3" s="12" t="s">
        <v>25</v>
      </c>
      <c r="T3" s="12" t="s">
        <v>26</v>
      </c>
      <c r="U3" s="12" t="s">
        <v>27</v>
      </c>
      <c r="V3" s="12" t="s">
        <v>28</v>
      </c>
    </row>
    <row r="4" spans="3:22" ht="15" outlineLevel="1">
      <c r="C4" s="1" t="s">
        <v>0</v>
      </c>
      <c r="D4" s="2" t="s">
        <v>1</v>
      </c>
      <c r="E4" s="2" t="s">
        <v>2</v>
      </c>
      <c r="F4" s="2">
        <v>6</v>
      </c>
      <c r="G4" s="2">
        <v>290</v>
      </c>
      <c r="H4" s="2">
        <f>F4*G4</f>
        <v>1740</v>
      </c>
      <c r="I4" s="2"/>
      <c r="J4" s="3"/>
      <c r="K4" s="4"/>
      <c r="L4" s="4"/>
      <c r="M4" s="4" t="s">
        <v>18</v>
      </c>
      <c r="N4" s="4"/>
      <c r="O4" s="4" t="e">
        <f>$F$8-P4</f>
        <v>#VALUE!</v>
      </c>
      <c r="P4" s="4" t="s">
        <v>17</v>
      </c>
      <c r="Q4" s="4">
        <f>SUM(P5:P7)</f>
        <v>5</v>
      </c>
      <c r="R4" s="4"/>
      <c r="S4" s="4"/>
      <c r="T4" s="4"/>
      <c r="U4" s="4"/>
      <c r="V4" s="4"/>
    </row>
    <row r="5" spans="3:22" ht="15" outlineLevel="2">
      <c r="C5" s="1"/>
      <c r="D5" s="2"/>
      <c r="E5" s="2"/>
      <c r="F5" s="2"/>
      <c r="G5" s="2"/>
      <c r="H5" s="2"/>
      <c r="I5" s="2"/>
      <c r="J5" s="3"/>
      <c r="K5" s="5">
        <f>$B$11</f>
        <v>40007</v>
      </c>
      <c r="L5" s="6">
        <f>$C$11</f>
        <v>0</v>
      </c>
      <c r="M5" t="s">
        <v>5</v>
      </c>
      <c r="N5" s="7">
        <v>39473</v>
      </c>
      <c r="O5" s="8">
        <v>258</v>
      </c>
      <c r="P5" s="8">
        <v>3</v>
      </c>
      <c r="Q5" s="8"/>
      <c r="R5" s="8"/>
      <c r="S5" s="8">
        <f>T5/P5</f>
        <v>300</v>
      </c>
      <c r="T5" s="8">
        <v>900</v>
      </c>
      <c r="U5" s="8" t="s">
        <v>3</v>
      </c>
      <c r="V5" s="9" t="s">
        <v>4</v>
      </c>
    </row>
    <row r="6" spans="3:22" ht="15" outlineLevel="2">
      <c r="C6" s="1"/>
      <c r="D6" s="2"/>
      <c r="E6" s="2"/>
      <c r="F6" s="2"/>
      <c r="G6" s="2"/>
      <c r="H6" s="2"/>
      <c r="I6" s="2"/>
      <c r="J6" s="3"/>
      <c r="K6" s="5"/>
      <c r="L6" s="6"/>
      <c r="M6" t="s">
        <v>6</v>
      </c>
      <c r="N6" s="7">
        <v>39504</v>
      </c>
      <c r="O6" s="8">
        <v>487</v>
      </c>
      <c r="P6" s="8"/>
      <c r="Q6" s="8"/>
      <c r="R6" s="8">
        <v>2</v>
      </c>
      <c r="S6" s="8"/>
      <c r="T6" s="8"/>
      <c r="U6" s="8" t="s">
        <v>3</v>
      </c>
      <c r="V6" s="9"/>
    </row>
    <row r="7" spans="3:22" ht="15" outlineLevel="2">
      <c r="C7" s="1"/>
      <c r="D7" s="2"/>
      <c r="E7" s="2"/>
      <c r="F7" s="2"/>
      <c r="G7" s="2"/>
      <c r="H7" s="2"/>
      <c r="I7" s="2"/>
      <c r="J7" s="3"/>
      <c r="K7" s="5">
        <f>$B$11</f>
        <v>40007</v>
      </c>
      <c r="L7" s="5">
        <f>$B$11</f>
        <v>40007</v>
      </c>
      <c r="M7" t="s">
        <v>5</v>
      </c>
      <c r="N7" s="10">
        <v>39471</v>
      </c>
      <c r="O7" s="11">
        <v>248</v>
      </c>
      <c r="P7" s="11">
        <v>2</v>
      </c>
      <c r="Q7" s="11"/>
      <c r="R7" s="11"/>
      <c r="S7" s="8">
        <f>T7/P7</f>
        <v>225</v>
      </c>
      <c r="T7" s="11">
        <v>450</v>
      </c>
      <c r="U7" s="8" t="s">
        <v>3</v>
      </c>
      <c r="V7" s="11"/>
    </row>
    <row r="8" spans="3:22" ht="15" outlineLevel="1">
      <c r="C8" s="1" t="s">
        <v>15</v>
      </c>
      <c r="D8" s="2" t="s">
        <v>44</v>
      </c>
      <c r="E8" s="2" t="s">
        <v>2</v>
      </c>
      <c r="F8" s="2">
        <v>6</v>
      </c>
      <c r="G8" s="2">
        <v>290</v>
      </c>
      <c r="H8" s="2">
        <f>F8*G8</f>
        <v>1740</v>
      </c>
      <c r="I8" s="2"/>
      <c r="J8" s="3"/>
      <c r="K8" s="4"/>
      <c r="L8" s="4"/>
      <c r="M8" s="4" t="s">
        <v>18</v>
      </c>
      <c r="N8" s="4"/>
      <c r="O8" s="4" t="e">
        <f>$F$8-P8</f>
        <v>#REF!</v>
      </c>
      <c r="P8" s="4" t="e">
        <f>SUM(#REF!)</f>
        <v>#REF!</v>
      </c>
      <c r="Q8" s="4"/>
      <c r="R8" s="4"/>
      <c r="S8" s="4"/>
      <c r="T8" s="4"/>
      <c r="U8" s="4"/>
      <c r="V8" s="4"/>
    </row>
    <row r="9" spans="3:22" ht="15" outlineLevel="2">
      <c r="C9" s="1"/>
      <c r="D9" s="2"/>
      <c r="E9" s="2"/>
      <c r="F9" s="2"/>
      <c r="G9" s="2"/>
      <c r="H9" s="2"/>
      <c r="I9" s="2"/>
      <c r="J9" s="3"/>
      <c r="K9" s="5">
        <f>$B$11</f>
        <v>40007</v>
      </c>
      <c r="L9" s="6">
        <f>$C$11</f>
        <v>0</v>
      </c>
      <c r="M9" t="s">
        <v>5</v>
      </c>
      <c r="N9" s="7">
        <v>39473</v>
      </c>
      <c r="O9" s="8">
        <v>258</v>
      </c>
      <c r="P9" s="8">
        <v>3</v>
      </c>
      <c r="Q9" s="8"/>
      <c r="R9" s="8"/>
      <c r="S9" s="8">
        <f>T9/P9</f>
        <v>300</v>
      </c>
      <c r="T9" s="8">
        <v>900</v>
      </c>
      <c r="U9" s="8" t="s">
        <v>3</v>
      </c>
      <c r="V9" s="9" t="s">
        <v>4</v>
      </c>
    </row>
    <row r="10" spans="3:22" ht="15" outlineLevel="2">
      <c r="C10" s="1"/>
      <c r="D10" s="2"/>
      <c r="E10" s="2"/>
      <c r="F10" s="2"/>
      <c r="G10" s="2"/>
      <c r="H10" s="2"/>
      <c r="I10" s="2"/>
      <c r="J10" s="3"/>
      <c r="K10" s="5">
        <f>$B$11</f>
        <v>40007</v>
      </c>
      <c r="L10" s="5">
        <f>$B$11</f>
        <v>40007</v>
      </c>
      <c r="M10" t="s">
        <v>5</v>
      </c>
      <c r="N10" s="10">
        <v>39471</v>
      </c>
      <c r="O10" s="11">
        <v>248</v>
      </c>
      <c r="P10" s="11">
        <v>2</v>
      </c>
      <c r="Q10" s="11"/>
      <c r="R10" s="11"/>
      <c r="S10" s="8">
        <f>T10/P10</f>
        <v>225</v>
      </c>
      <c r="T10" s="11">
        <v>450</v>
      </c>
      <c r="U10" s="8" t="s">
        <v>3</v>
      </c>
      <c r="V10" s="11"/>
    </row>
    <row r="11" spans="2:22" ht="15">
      <c r="B11" s="12">
        <v>40007</v>
      </c>
      <c r="C11" s="54"/>
      <c r="D11" s="55"/>
      <c r="E11" s="55"/>
      <c r="F11" s="55"/>
      <c r="G11" s="55"/>
      <c r="H11" s="55"/>
      <c r="I11" s="55"/>
      <c r="J11" s="56"/>
      <c r="K11" s="57"/>
      <c r="L11" s="58"/>
      <c r="M11" s="12" t="s">
        <v>29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3:22" ht="15" outlineLevel="1">
      <c r="C12" s="14" t="s">
        <v>0</v>
      </c>
      <c r="D12" s="2" t="s">
        <v>1</v>
      </c>
      <c r="E12" s="2" t="s">
        <v>2</v>
      </c>
      <c r="F12" s="2">
        <v>6</v>
      </c>
      <c r="G12" s="2">
        <v>290</v>
      </c>
      <c r="H12" s="2">
        <f>F12*G12</f>
        <v>1740</v>
      </c>
      <c r="I12" s="2"/>
      <c r="J12" s="3"/>
      <c r="K12" s="4"/>
      <c r="L12" s="4"/>
      <c r="M12" s="4" t="s">
        <v>18</v>
      </c>
      <c r="N12" s="4"/>
      <c r="O12" s="4" t="e">
        <f>$F$8-P12</f>
        <v>#REF!</v>
      </c>
      <c r="P12" s="4" t="e">
        <f>SUM(#REF!)</f>
        <v>#REF!</v>
      </c>
      <c r="Q12" s="4"/>
      <c r="R12" s="4"/>
      <c r="S12" s="4"/>
      <c r="T12" s="4"/>
      <c r="U12" s="4"/>
      <c r="V12" s="4"/>
    </row>
    <row r="13" spans="3:22" ht="15" outlineLevel="2">
      <c r="C13" s="14"/>
      <c r="D13" s="2"/>
      <c r="E13" s="2"/>
      <c r="F13" s="2"/>
      <c r="G13" s="2"/>
      <c r="H13" s="2"/>
      <c r="I13" s="2"/>
      <c r="J13" s="3"/>
      <c r="K13" s="5">
        <f>$B$11</f>
        <v>40007</v>
      </c>
      <c r="L13" s="6">
        <f>$C$11</f>
        <v>0</v>
      </c>
      <c r="M13" t="s">
        <v>6</v>
      </c>
      <c r="N13" s="7">
        <v>39473</v>
      </c>
      <c r="O13" s="8">
        <v>258</v>
      </c>
      <c r="P13" s="8">
        <v>3</v>
      </c>
      <c r="Q13" s="8"/>
      <c r="R13" s="8"/>
      <c r="S13" s="8">
        <f>T13/P13</f>
        <v>300</v>
      </c>
      <c r="T13" s="8">
        <v>900</v>
      </c>
      <c r="U13" s="8" t="s">
        <v>3</v>
      </c>
      <c r="V13" s="9" t="s">
        <v>4</v>
      </c>
    </row>
    <row r="14" spans="3:22" ht="15" outlineLevel="2">
      <c r="C14" s="14"/>
      <c r="D14" s="2"/>
      <c r="E14" s="2"/>
      <c r="F14" s="2"/>
      <c r="G14" s="2"/>
      <c r="H14" s="2"/>
      <c r="I14" s="2"/>
      <c r="J14" s="3"/>
      <c r="K14" s="5"/>
      <c r="L14" s="6"/>
      <c r="M14" t="s">
        <v>6</v>
      </c>
      <c r="N14" s="7"/>
      <c r="O14" s="8"/>
      <c r="P14" s="8"/>
      <c r="Q14" s="8"/>
      <c r="R14" s="8"/>
      <c r="S14" s="8"/>
      <c r="T14" s="8"/>
      <c r="U14" s="8" t="s">
        <v>3</v>
      </c>
      <c r="V14" s="9"/>
    </row>
    <row r="15" spans="3:22" ht="15" outlineLevel="2">
      <c r="C15" s="14"/>
      <c r="D15" s="2"/>
      <c r="E15" s="2"/>
      <c r="F15" s="2"/>
      <c r="G15" s="2"/>
      <c r="H15" s="2"/>
      <c r="I15" s="2"/>
      <c r="J15" s="3"/>
      <c r="K15" s="5">
        <f>$B$11</f>
        <v>40007</v>
      </c>
      <c r="L15" s="5">
        <f>$B$11</f>
        <v>40007</v>
      </c>
      <c r="M15" t="s">
        <v>6</v>
      </c>
      <c r="N15" s="10">
        <v>39471</v>
      </c>
      <c r="O15" s="11">
        <v>248</v>
      </c>
      <c r="P15" s="11">
        <v>2</v>
      </c>
      <c r="Q15" s="11"/>
      <c r="R15" s="11"/>
      <c r="S15" s="8">
        <f>T15/P15</f>
        <v>225</v>
      </c>
      <c r="T15" s="11">
        <v>450</v>
      </c>
      <c r="U15" s="8" t="s">
        <v>3</v>
      </c>
      <c r="V15" s="11"/>
    </row>
    <row r="16" spans="3:22" ht="15" outlineLevel="1">
      <c r="C16" s="14" t="s">
        <v>0</v>
      </c>
      <c r="D16" s="2" t="s">
        <v>1</v>
      </c>
      <c r="E16" s="2" t="s">
        <v>2</v>
      </c>
      <c r="F16" s="2">
        <v>6</v>
      </c>
      <c r="G16" s="2">
        <v>290</v>
      </c>
      <c r="H16" s="2">
        <f>F16*G16</f>
        <v>1740</v>
      </c>
      <c r="I16" s="2"/>
      <c r="J16" s="3"/>
      <c r="K16" s="4"/>
      <c r="L16" s="4"/>
      <c r="M16" s="4" t="s">
        <v>18</v>
      </c>
      <c r="N16" s="4"/>
      <c r="O16" s="4" t="e">
        <f>$F$8-P16</f>
        <v>#REF!</v>
      </c>
      <c r="P16" s="4" t="e">
        <f>SUM(#REF!)</f>
        <v>#REF!</v>
      </c>
      <c r="Q16" s="4"/>
      <c r="R16" s="4"/>
      <c r="S16" s="4"/>
      <c r="T16" s="4"/>
      <c r="U16" s="4"/>
      <c r="V16" s="4"/>
    </row>
    <row r="17" spans="3:22" ht="15" outlineLevel="2">
      <c r="C17" s="14"/>
      <c r="D17" s="2"/>
      <c r="E17" s="2"/>
      <c r="F17" s="2"/>
      <c r="G17" s="2"/>
      <c r="H17" s="2"/>
      <c r="I17" s="2"/>
      <c r="J17" s="3"/>
      <c r="K17" s="5">
        <f>$B$11</f>
        <v>40007</v>
      </c>
      <c r="L17" s="6">
        <f>$C$11</f>
        <v>0</v>
      </c>
      <c r="M17" t="s">
        <v>6</v>
      </c>
      <c r="N17" s="7">
        <v>39473</v>
      </c>
      <c r="O17" s="8">
        <v>258</v>
      </c>
      <c r="P17" s="8">
        <v>3</v>
      </c>
      <c r="Q17" s="8"/>
      <c r="R17" s="8"/>
      <c r="S17" s="8">
        <f>T17/P17</f>
        <v>300</v>
      </c>
      <c r="T17" s="8">
        <v>900</v>
      </c>
      <c r="U17" s="8" t="s">
        <v>3</v>
      </c>
      <c r="V17" s="9" t="s">
        <v>4</v>
      </c>
    </row>
    <row r="18" spans="3:22" ht="15" outlineLevel="2">
      <c r="C18" s="14"/>
      <c r="D18" s="2"/>
      <c r="E18" s="2"/>
      <c r="F18" s="2"/>
      <c r="G18" s="2"/>
      <c r="H18" s="2"/>
      <c r="I18" s="2"/>
      <c r="J18" s="3"/>
      <c r="K18" s="5">
        <f>$B$11</f>
        <v>40007</v>
      </c>
      <c r="L18" s="5">
        <f>$B$11</f>
        <v>40007</v>
      </c>
      <c r="M18" t="s">
        <v>6</v>
      </c>
      <c r="N18" s="10">
        <v>39471</v>
      </c>
      <c r="O18" s="11">
        <v>248</v>
      </c>
      <c r="P18" s="11">
        <v>2</v>
      </c>
      <c r="Q18" s="11"/>
      <c r="R18" s="11"/>
      <c r="S18" s="8">
        <f>T18/P18</f>
        <v>225</v>
      </c>
      <c r="T18" s="11">
        <v>450</v>
      </c>
      <c r="U18" s="8" t="s">
        <v>3</v>
      </c>
      <c r="V18" s="11"/>
    </row>
    <row r="19" spans="2:22" ht="15">
      <c r="B19" s="12">
        <v>40007</v>
      </c>
      <c r="C19" s="54"/>
      <c r="D19" s="55"/>
      <c r="E19" s="55"/>
      <c r="F19" s="55"/>
      <c r="G19" s="55"/>
      <c r="H19" s="55"/>
      <c r="I19" s="55"/>
      <c r="J19" s="56"/>
      <c r="K19" s="57"/>
      <c r="L19" s="58"/>
      <c r="M19" s="12" t="s">
        <v>29</v>
      </c>
      <c r="N19" s="12"/>
      <c r="O19" s="12"/>
      <c r="P19" s="12"/>
      <c r="Q19" s="12"/>
      <c r="R19" s="12"/>
      <c r="S19" s="12"/>
      <c r="T19" s="12"/>
      <c r="U19" s="12"/>
      <c r="V19" s="12"/>
    </row>
    <row r="20" spans="3:22" ht="15" outlineLevel="1">
      <c r="C20" s="14" t="s">
        <v>0</v>
      </c>
      <c r="D20" s="2" t="s">
        <v>1</v>
      </c>
      <c r="E20" s="2" t="s">
        <v>2</v>
      </c>
      <c r="F20" s="2">
        <v>6</v>
      </c>
      <c r="G20" s="2">
        <v>290</v>
      </c>
      <c r="H20" s="2">
        <f>F20*G20</f>
        <v>1740</v>
      </c>
      <c r="I20" s="2"/>
      <c r="J20" s="3"/>
      <c r="K20" s="4"/>
      <c r="L20" s="4"/>
      <c r="M20" s="4" t="s">
        <v>18</v>
      </c>
      <c r="N20" s="4"/>
      <c r="O20" s="4" t="e">
        <f>$F$8-P20</f>
        <v>#REF!</v>
      </c>
      <c r="P20" s="4" t="e">
        <f>SUM(#REF!)</f>
        <v>#REF!</v>
      </c>
      <c r="Q20" s="4"/>
      <c r="R20" s="4"/>
      <c r="S20" s="4"/>
      <c r="T20" s="4"/>
      <c r="U20" s="4"/>
      <c r="V20" s="4"/>
    </row>
    <row r="21" spans="3:22" ht="15" outlineLevel="2">
      <c r="C21" s="14"/>
      <c r="D21" s="2"/>
      <c r="E21" s="2"/>
      <c r="F21" s="2"/>
      <c r="G21" s="2"/>
      <c r="H21" s="2"/>
      <c r="I21" s="2"/>
      <c r="J21" s="3"/>
      <c r="K21" s="5">
        <f>$B$11</f>
        <v>40007</v>
      </c>
      <c r="L21" s="6">
        <f>$C$11</f>
        <v>0</v>
      </c>
      <c r="M21" t="s">
        <v>5</v>
      </c>
      <c r="N21" s="7">
        <v>39473</v>
      </c>
      <c r="O21" s="8">
        <v>258</v>
      </c>
      <c r="P21" s="8">
        <v>3</v>
      </c>
      <c r="Q21" s="8"/>
      <c r="R21" s="8"/>
      <c r="S21" s="8">
        <f>T21/P21</f>
        <v>300</v>
      </c>
      <c r="T21" s="8">
        <v>900</v>
      </c>
      <c r="U21" s="8" t="s">
        <v>3</v>
      </c>
      <c r="V21" s="9" t="s">
        <v>4</v>
      </c>
    </row>
    <row r="22" spans="3:22" ht="15" outlineLevel="1">
      <c r="C22" s="14" t="s">
        <v>0</v>
      </c>
      <c r="D22" s="2" t="s">
        <v>1</v>
      </c>
      <c r="E22" s="2" t="s">
        <v>2</v>
      </c>
      <c r="F22" s="2">
        <v>6</v>
      </c>
      <c r="G22" s="2">
        <v>290</v>
      </c>
      <c r="H22" s="2">
        <f>F22*G22</f>
        <v>1740</v>
      </c>
      <c r="I22" s="2"/>
      <c r="J22" s="3"/>
      <c r="K22" s="4"/>
      <c r="L22" s="4"/>
      <c r="M22" s="4" t="s">
        <v>18</v>
      </c>
      <c r="N22" s="4"/>
      <c r="O22" s="4" t="e">
        <f>$F$8-P22</f>
        <v>#REF!</v>
      </c>
      <c r="P22" s="4" t="e">
        <f>SUM(#REF!)</f>
        <v>#REF!</v>
      </c>
      <c r="Q22" s="4"/>
      <c r="R22" s="4"/>
      <c r="S22" s="4"/>
      <c r="T22" s="4"/>
      <c r="U22" s="4"/>
      <c r="V22" s="4"/>
    </row>
    <row r="23" spans="3:22" ht="15" outlineLevel="2">
      <c r="C23" s="15"/>
      <c r="D23" s="16"/>
      <c r="E23" s="16"/>
      <c r="F23" s="16"/>
      <c r="G23" s="16"/>
      <c r="H23" s="16"/>
      <c r="I23" s="16"/>
      <c r="J23" s="17"/>
      <c r="K23" s="18">
        <f>$B$11</f>
        <v>40007</v>
      </c>
      <c r="L23" s="19">
        <f>$C$11</f>
        <v>0</v>
      </c>
      <c r="M23" s="13" t="s">
        <v>5</v>
      </c>
      <c r="N23" s="7">
        <v>39473</v>
      </c>
      <c r="O23" s="8">
        <v>258</v>
      </c>
      <c r="P23" s="8">
        <v>3</v>
      </c>
      <c r="Q23" s="8"/>
      <c r="R23" s="8"/>
      <c r="S23" s="8">
        <f>T23/P23</f>
        <v>300</v>
      </c>
      <c r="T23" s="8">
        <v>900</v>
      </c>
      <c r="U23" s="8" t="s">
        <v>3</v>
      </c>
      <c r="V23" s="9" t="s">
        <v>4</v>
      </c>
    </row>
    <row r="25" spans="3:12" ht="15">
      <c r="C25">
        <v>200</v>
      </c>
      <c r="D25">
        <v>150</v>
      </c>
      <c r="E25">
        <f>D25+C25</f>
        <v>350</v>
      </c>
      <c r="F25">
        <v>20</v>
      </c>
      <c r="G25">
        <f>F25*E25</f>
        <v>7000</v>
      </c>
      <c r="H25">
        <v>150</v>
      </c>
      <c r="I25">
        <f>H25*12</f>
        <v>1800</v>
      </c>
      <c r="J25">
        <v>150</v>
      </c>
      <c r="K25">
        <v>1800</v>
      </c>
      <c r="L25">
        <f>K25+I25+G25</f>
        <v>10600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 Виталий Борисович</dc:creator>
  <cp:keywords/>
  <dc:description/>
  <cp:lastModifiedBy>OWL</cp:lastModifiedBy>
  <dcterms:created xsi:type="dcterms:W3CDTF">2008-11-26T12:48:49Z</dcterms:created>
  <dcterms:modified xsi:type="dcterms:W3CDTF">2008-12-12T22:42:18Z</dcterms:modified>
  <cp:category/>
  <cp:version/>
  <cp:contentType/>
  <cp:contentStatus/>
</cp:coreProperties>
</file>