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<sst xmlns="http://schemas.openxmlformats.org/spreadsheetml/2006/main" count="6" uniqueCount="5">
  <si>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деньги</t>
  </si>
  <si>
    <t>штраф</t>
  </si>
  <si>
    <t>Итого</t>
  </si>
  <si>
    <t>человек</t>
  </si>
  <si>
    <t>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</si>
</sst>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0" fillId="0" borderId="10" xfId="55" applyFont="1" applyBorder="1" applyAlignment="1">
      <alignment/>
    </xf>
    <xf numFmtId="0" fontId="0" fillId="2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13.57421875" style="0" bestFit="1" customWidth="1"/>
  </cols>
  <sheetData>
    <row r="3" spans="2:4" ht="15">
      <c r="B3" t="s">
        <v>4</v>
      </c>
      <c r="C3" t="s">
        <v>3</v>
      </c>
      <c r="D3" t="s">
        <v>0</v>
      </c>
    </row>
    <row r="4" spans="3:4" ht="15">
      <c r="C4" s="3"/>
      <c r="D4" s="1">
        <v>700</v>
      </c>
    </row>
    <row r="5" spans="2:5" ht="15">
      <c r="B5">
        <v>1</v>
      </c>
      <c r="C5" s="2">
        <v>1</v>
      </c>
      <c r="D5" s="2">
        <f>(D4*$C$5/$C$12)*((1+D15)+((-D16*$C$6)/($C$12-$C$6))+((-D17*$C$7)/($C$12-$C$7))+((-D18*$C$8)/($C$12-$C$8))+((-D19*$C$9)/($C$12-$C$9))+((-D20*C10)/($C$12-$C$10))+((-D21*C11)/($C$12-$C$11)))</f>
        <v>20.478309232480537</v>
      </c>
      <c r="E5" s="5">
        <f>(D$4+IF(-D15,D$4*D15,SUMPRODUCT(D$4/C$12*(-C$5:C$11*D$15:D$21))))/C$12*C5</f>
        <v>20.322580645161292</v>
      </c>
    </row>
    <row r="6" spans="2:5" ht="15">
      <c r="B6">
        <v>2</v>
      </c>
      <c r="C6" s="2">
        <v>2</v>
      </c>
      <c r="D6" s="2">
        <f>(D4*$C$6/$C$12)*(((-D15*$C$5)/($C$12-$C$5))+(1+D16)+((-D17*$C$7)/($C$12-$C$7))+((-D18*$C$8)/($C$12-$C$8))+((-D19*$C$9)/($C$12-$C$9))+((-D20*$C$10)/($C$12-$C$10))+((-D21*$C$11)/($C$12-$C$11)))</f>
        <v>40.795698924731184</v>
      </c>
      <c r="E6" s="5">
        <f>(D$4+IF(-D16,D$4*D16,SUMPRODUCT(D$4/C$12*(-C$5:C$11*D$15:D$21))))/C$12*C6</f>
        <v>40.645161290322584</v>
      </c>
    </row>
    <row r="7" spans="2:5" ht="15">
      <c r="B7">
        <v>3</v>
      </c>
      <c r="C7" s="2">
        <v>10</v>
      </c>
      <c r="D7" s="2">
        <f>(D4*$C$7/$C$12)*(((-D15*$C$5)/($C$12-$C$5))+((-D16*$C$6)/($C$12-$C$6))+(1+D17)+((-D18*$C$8)/($C$12-$C$8))+((-D19*$C$9)/($C$12-$C$9))+((-D20*C10)/($C$12-$C$10))+((-D21*C11)/($C$12-$C$11)))</f>
        <v>228.1164256581387</v>
      </c>
      <c r="E7" s="5">
        <f>(D$4+IF(-D17,D$4*D17,SUMPRODUCT(D$4/C$12*(-C$5:C$11*D$15:D$21))))/C$12*C7</f>
        <v>227.9916753381894</v>
      </c>
    </row>
    <row r="8" spans="2:5" ht="15">
      <c r="B8">
        <v>4</v>
      </c>
      <c r="C8" s="2">
        <v>1</v>
      </c>
      <c r="D8" s="2">
        <f>(D4*$C$8/$C$12)*(((-D15*$C$5)/($C$12-$C$5))+((-D16*$C$6)/($C$12-$C$6))+((-D17*$C$7)/($C$12-$C$7))+(1+D18)+((-D19*$C$9)/($C$12-$C$9))+((-D20*C10)/($C$12-$C$10))+((-D21*C11)/($C$12-$C$11)))</f>
        <v>22.81164256581387</v>
      </c>
      <c r="E8" s="5">
        <f>(D$4+IF(-D18,D$4*D18,SUMPRODUCT(D$4/C$12*(-C$5:C$11*D$15:D$21))))/C$12*C8</f>
        <v>22.799167533818938</v>
      </c>
    </row>
    <row r="9" spans="2:5" ht="15">
      <c r="B9">
        <v>5</v>
      </c>
      <c r="C9" s="2">
        <v>15</v>
      </c>
      <c r="D9" s="2">
        <f>(D4*$C$9/$C$12)*(((-D15*$C$5)/($C$12-$C$5))+((-D16*$C$6)/($C$12-$C$6))+((-D17*$C$7)/($C$12-$C$7))+((-D18*$C$8)/($C$12-$C$8))+(1+D19)+((-D20*C10)/($C$12-$C$10))+((-D21*C11)/($C$12-$C$11)))</f>
        <v>342.17463848720803</v>
      </c>
      <c r="E9" s="5">
        <f>(D$4+IF(-D19,D$4*D19,SUMPRODUCT(D$4/C$12*(-C$5:C$11*D$15:D$21))))/C$12*C9</f>
        <v>341.98751300728406</v>
      </c>
    </row>
    <row r="10" spans="2:5" ht="15">
      <c r="B10">
        <v>6</v>
      </c>
      <c r="C10" s="2">
        <v>1</v>
      </c>
      <c r="D10" s="2">
        <f>(D4*$C$10/$C$12)*(((-D15*$C$5)/($C$12-$C$5))+((-D16*$C$6)/($C$12-$C$6))+((-D17*$C$7)/($C$12-$C$7))+((-D18*$C$8)/($C$12-$C$8))+((-D19*$C$9)/($C$12-$C$9))+(1+D20)+((-D21*C11)/($C$12-$C$11)))</f>
        <v>22.81164256581387</v>
      </c>
      <c r="E10" s="5">
        <f>(D$4+IF(-D20,D$4*D20,SUMPRODUCT(D$4/C$12*(-C$5:C$11*D$15:D$21))))/C$12*C10</f>
        <v>22.799167533818938</v>
      </c>
    </row>
    <row r="11" spans="2:5" ht="15">
      <c r="B11">
        <v>7</v>
      </c>
      <c r="C11" s="2">
        <v>1</v>
      </c>
      <c r="D11" s="2">
        <f>(D4*$C$11/$C$12)*(((-D15*$C$5)/($C$12-$C$5))+((-D16*$C$6)/($C$12-$C$6))+((-D17*$C$7)/($C$12-$C$7))+((-D18*$C$8)/($C$12-$C$8))+((-D19*$C$9)/($C$12-$C$9))+((-D20*C10)/($C$12-$C$10))+(1+D21))</f>
        <v>22.81164256581387</v>
      </c>
      <c r="E11" s="5">
        <f>(D$4+IF(-D21,D$4*D21,SUMPRODUCT(D$4/C$12*(-C$5:C$11*D$15:D$21))))/C$12*C11</f>
        <v>22.799167533818938</v>
      </c>
    </row>
    <row r="12" spans="2:4" ht="15">
      <c r="B12" t="s">
        <v>2</v>
      </c>
      <c r="C12" s="1">
        <f>SUM(C5:C11)</f>
        <v>31</v>
      </c>
      <c r="D12" s="2"/>
    </row>
    <row r="14" spans="3:4" ht="15">
      <c r="C14" t="s">
        <v>4</v>
      </c>
      <c r="D14" t="s">
        <v>1</v>
      </c>
    </row>
    <row r="15" spans="3:4" ht="15">
      <c r="C15">
        <v>1</v>
      </c>
      <c r="D15" s="4">
        <v>-0.1</v>
      </c>
    </row>
    <row r="16" spans="3:4" ht="15">
      <c r="C16">
        <v>2</v>
      </c>
      <c r="D16" s="4">
        <v>-0.1</v>
      </c>
    </row>
    <row r="17" spans="3:4" ht="15">
      <c r="C17">
        <v>3</v>
      </c>
      <c r="D17" s="4">
        <v>0</v>
      </c>
    </row>
    <row r="18" spans="3:4" ht="15">
      <c r="C18">
        <v>4</v>
      </c>
      <c r="D18" s="4">
        <v>0</v>
      </c>
    </row>
    <row r="19" spans="3:4" ht="15">
      <c r="C19">
        <v>5</v>
      </c>
      <c r="D19" s="4">
        <v>0</v>
      </c>
    </row>
    <row r="20" spans="3:4" ht="15">
      <c r="C20">
        <v>6</v>
      </c>
      <c r="D20" s="4">
        <v>0</v>
      </c>
    </row>
    <row r="21" spans="3:4" ht="15">
      <c r="C21">
        <v>7</v>
      </c>
      <c r="D21" s="4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2011-05-14T00:39:28Z</dcterms:modified>
  <cp:category/>
  <cp:version/>
  <cp:contentType/>
  <cp:contentStatus/>
</cp:coreProperties>
</file>