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1505" firstSheet="1" activeTab="1"/>
  </bookViews>
  <sheets>
    <sheet name="Реестр ворот" sheetId="1" r:id="rId1"/>
    <sheet name="Ворота на складе" sheetId="2" r:id="rId2"/>
    <sheet name="Продажи менеджера" sheetId="3" r:id="rId3"/>
    <sheet name="Карта продаж" sheetId="4" r:id="rId4"/>
    <sheet name="Лист2" sheetId="5" r:id="rId5"/>
  </sheets>
  <calcPr calcId="125725"/>
</workbook>
</file>

<file path=xl/calcChain.xml><?xml version="1.0" encoding="utf-8"?>
<calcChain xmlns="http://schemas.openxmlformats.org/spreadsheetml/2006/main">
  <c r="C2" i="4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4"/>
  <c r="B5"/>
  <c r="B3"/>
  <c r="B2"/>
  <c r="A91" i="2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19"/>
  <c r="A18"/>
  <c r="A17"/>
  <c r="A15"/>
  <c r="A14"/>
  <c r="A12"/>
  <c r="A11"/>
  <c r="A10"/>
  <c r="A9"/>
  <c r="A6"/>
  <c r="A7"/>
  <c r="A5"/>
  <c r="A3"/>
  <c r="A2"/>
  <c r="A22"/>
  <c r="A23"/>
  <c r="A21"/>
  <c r="A3" i="3"/>
  <c r="A4"/>
  <c r="A2"/>
  <c r="F12"/>
  <c r="F10"/>
  <c r="F8"/>
  <c r="M15" i="1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8"/>
  <c r="M9"/>
  <c r="M10"/>
  <c r="M11"/>
  <c r="M12"/>
  <c r="M13"/>
  <c r="M14"/>
  <c r="W3" i="2"/>
  <c r="V4"/>
  <c r="R4"/>
  <c r="S4"/>
  <c r="T4"/>
  <c r="U4"/>
  <c r="W4"/>
  <c r="X4"/>
  <c r="R5"/>
  <c r="S5"/>
  <c r="T5"/>
  <c r="U5"/>
  <c r="V5"/>
  <c r="W5"/>
  <c r="X5"/>
  <c r="R6"/>
  <c r="S6"/>
  <c r="T6"/>
  <c r="U6"/>
  <c r="V6"/>
  <c r="W6"/>
  <c r="X6"/>
  <c r="R7"/>
  <c r="S7"/>
  <c r="T7"/>
  <c r="U7"/>
  <c r="V7"/>
  <c r="W7"/>
  <c r="X7"/>
  <c r="R8"/>
  <c r="S8"/>
  <c r="T8"/>
  <c r="U8"/>
  <c r="V8"/>
  <c r="W8"/>
  <c r="X8"/>
  <c r="R9"/>
  <c r="S9"/>
  <c r="T9"/>
  <c r="U9"/>
  <c r="V9"/>
  <c r="W9"/>
  <c r="X9"/>
  <c r="R10"/>
  <c r="S10"/>
  <c r="T10"/>
  <c r="U10"/>
  <c r="V10"/>
  <c r="W10"/>
  <c r="X10"/>
  <c r="R11"/>
  <c r="S11"/>
  <c r="T11"/>
  <c r="U11"/>
  <c r="V11"/>
  <c r="W11"/>
  <c r="X11"/>
  <c r="R12"/>
  <c r="S12"/>
  <c r="T12"/>
  <c r="U12"/>
  <c r="V12"/>
  <c r="W12"/>
  <c r="X12"/>
  <c r="R13"/>
  <c r="S13"/>
  <c r="T13"/>
  <c r="U13"/>
  <c r="V13"/>
  <c r="W13"/>
  <c r="X13"/>
  <c r="R14"/>
  <c r="S14"/>
  <c r="T14"/>
  <c r="U14"/>
  <c r="V14"/>
  <c r="W14"/>
  <c r="X14"/>
  <c r="R15"/>
  <c r="S15"/>
  <c r="T15"/>
  <c r="U15"/>
  <c r="V15"/>
  <c r="W15"/>
  <c r="X15"/>
  <c r="R16"/>
  <c r="S16"/>
  <c r="T16"/>
  <c r="U16"/>
  <c r="V16"/>
  <c r="W16"/>
  <c r="X16"/>
  <c r="U3"/>
  <c r="T3"/>
  <c r="T4" i="1"/>
  <c r="T5"/>
  <c r="T6"/>
  <c r="T7"/>
  <c r="T8"/>
  <c r="T9"/>
  <c r="T10"/>
  <c r="T11"/>
  <c r="T12"/>
  <c r="P4"/>
  <c r="Q4"/>
  <c r="R4"/>
  <c r="S4"/>
  <c r="U4"/>
  <c r="V4"/>
  <c r="Y4"/>
  <c r="AA4"/>
  <c r="P5"/>
  <c r="Q5"/>
  <c r="R5"/>
  <c r="S5"/>
  <c r="U5"/>
  <c r="V5"/>
  <c r="Y5"/>
  <c r="AA5"/>
  <c r="P6"/>
  <c r="Q6"/>
  <c r="R6"/>
  <c r="S6"/>
  <c r="U6"/>
  <c r="V6"/>
  <c r="Y6"/>
  <c r="AA6"/>
  <c r="P7"/>
  <c r="Q7"/>
  <c r="R7"/>
  <c r="S7"/>
  <c r="U7"/>
  <c r="V7"/>
  <c r="M7" s="1"/>
  <c r="Y7"/>
  <c r="AA7"/>
  <c r="P8"/>
  <c r="Q8"/>
  <c r="R8"/>
  <c r="S8"/>
  <c r="U8"/>
  <c r="V8"/>
  <c r="Y8"/>
  <c r="AA8"/>
  <c r="P9"/>
  <c r="Q9"/>
  <c r="R9"/>
  <c r="S9"/>
  <c r="U9"/>
  <c r="V9"/>
  <c r="Y9"/>
  <c r="AA9"/>
  <c r="P10"/>
  <c r="Q10"/>
  <c r="R10"/>
  <c r="S10"/>
  <c r="U10"/>
  <c r="V10"/>
  <c r="Y10"/>
  <c r="AA10"/>
  <c r="P11"/>
  <c r="Q11"/>
  <c r="R11"/>
  <c r="S11"/>
  <c r="U11"/>
  <c r="V11"/>
  <c r="Y11"/>
  <c r="AA11"/>
  <c r="P12"/>
  <c r="Q12"/>
  <c r="R12"/>
  <c r="S12"/>
  <c r="U12"/>
  <c r="V12"/>
  <c r="Y12"/>
  <c r="AA12"/>
  <c r="P13"/>
  <c r="Q13"/>
  <c r="R13"/>
  <c r="S13"/>
  <c r="T13"/>
  <c r="U13"/>
  <c r="V13"/>
  <c r="Y13"/>
  <c r="AA13"/>
  <c r="P14"/>
  <c r="Q14"/>
  <c r="R14"/>
  <c r="S14"/>
  <c r="T14"/>
  <c r="U14"/>
  <c r="V14"/>
  <c r="Y14"/>
  <c r="AA14"/>
  <c r="P15"/>
  <c r="Q15"/>
  <c r="R15"/>
  <c r="S15"/>
  <c r="T15"/>
  <c r="U15"/>
  <c r="V15"/>
  <c r="Y15"/>
  <c r="AA15"/>
  <c r="P16"/>
  <c r="Q16"/>
  <c r="R16"/>
  <c r="S16"/>
  <c r="T16"/>
  <c r="U16"/>
  <c r="V16"/>
  <c r="Y16"/>
  <c r="AA16"/>
  <c r="P17"/>
  <c r="Q17"/>
  <c r="R17"/>
  <c r="S17"/>
  <c r="T17"/>
  <c r="U17"/>
  <c r="V17"/>
  <c r="Z17" s="1"/>
  <c r="Y17"/>
  <c r="AA17"/>
  <c r="P18"/>
  <c r="Q18"/>
  <c r="R18"/>
  <c r="S18"/>
  <c r="T18"/>
  <c r="U18"/>
  <c r="V18"/>
  <c r="Z18" s="1"/>
  <c r="Y18"/>
  <c r="AA18"/>
  <c r="P19"/>
  <c r="Q19"/>
  <c r="R19"/>
  <c r="S19"/>
  <c r="T19"/>
  <c r="U19"/>
  <c r="V19"/>
  <c r="Z19" s="1"/>
  <c r="Y19"/>
  <c r="AA19"/>
  <c r="P20"/>
  <c r="Q20"/>
  <c r="R20"/>
  <c r="S20"/>
  <c r="T20"/>
  <c r="U20"/>
  <c r="V20"/>
  <c r="Z20" s="1"/>
  <c r="Y20"/>
  <c r="AA20"/>
  <c r="P21"/>
  <c r="Q21"/>
  <c r="R21"/>
  <c r="S21"/>
  <c r="T21"/>
  <c r="U21"/>
  <c r="V21"/>
  <c r="Z21" s="1"/>
  <c r="Y21"/>
  <c r="AA21"/>
  <c r="P22"/>
  <c r="Q22"/>
  <c r="R22"/>
  <c r="S22"/>
  <c r="T22"/>
  <c r="U22"/>
  <c r="V22"/>
  <c r="Z22" s="1"/>
  <c r="Y22"/>
  <c r="AA22"/>
  <c r="P23"/>
  <c r="Q23"/>
  <c r="R23"/>
  <c r="S23"/>
  <c r="T23"/>
  <c r="U23"/>
  <c r="V23"/>
  <c r="Z23" s="1"/>
  <c r="Y23"/>
  <c r="AA23"/>
  <c r="P24"/>
  <c r="Q24"/>
  <c r="R24"/>
  <c r="S24"/>
  <c r="T24"/>
  <c r="U24"/>
  <c r="V24"/>
  <c r="Z24" s="1"/>
  <c r="Y24"/>
  <c r="AA24"/>
  <c r="P25"/>
  <c r="Q25"/>
  <c r="R25"/>
  <c r="S25"/>
  <c r="T25"/>
  <c r="U25"/>
  <c r="V25"/>
  <c r="Z25" s="1"/>
  <c r="Y25"/>
  <c r="AA25"/>
  <c r="P26"/>
  <c r="Q26"/>
  <c r="R26"/>
  <c r="S26"/>
  <c r="T26"/>
  <c r="U26"/>
  <c r="V26"/>
  <c r="Z26" s="1"/>
  <c r="Y26"/>
  <c r="AA26"/>
  <c r="P27"/>
  <c r="Q27"/>
  <c r="R27"/>
  <c r="S27"/>
  <c r="T27"/>
  <c r="U27"/>
  <c r="V27"/>
  <c r="Z27" s="1"/>
  <c r="Y27"/>
  <c r="AA27"/>
  <c r="P28"/>
  <c r="Q28"/>
  <c r="R28"/>
  <c r="S28"/>
  <c r="T28"/>
  <c r="U28"/>
  <c r="V28"/>
  <c r="Z28" s="1"/>
  <c r="Y28"/>
  <c r="AA28"/>
  <c r="P29"/>
  <c r="Q29"/>
  <c r="R29"/>
  <c r="S29"/>
  <c r="T29"/>
  <c r="U29"/>
  <c r="V29"/>
  <c r="Z29" s="1"/>
  <c r="Y29"/>
  <c r="AA29"/>
  <c r="P30"/>
  <c r="Q30"/>
  <c r="R30"/>
  <c r="S30"/>
  <c r="T30"/>
  <c r="U30"/>
  <c r="V30"/>
  <c r="Z30" s="1"/>
  <c r="Y30"/>
  <c r="AA30"/>
  <c r="P31"/>
  <c r="Q31"/>
  <c r="R31"/>
  <c r="S31"/>
  <c r="T31"/>
  <c r="U31"/>
  <c r="V31"/>
  <c r="Z31" s="1"/>
  <c r="Y31"/>
  <c r="AA31"/>
  <c r="P32"/>
  <c r="Q32"/>
  <c r="R32"/>
  <c r="S32"/>
  <c r="T32"/>
  <c r="U32"/>
  <c r="V32"/>
  <c r="Z32" s="1"/>
  <c r="Y32"/>
  <c r="AA32"/>
  <c r="P33"/>
  <c r="Q33"/>
  <c r="R33"/>
  <c r="S33"/>
  <c r="T33"/>
  <c r="U33"/>
  <c r="V33"/>
  <c r="Z33" s="1"/>
  <c r="Y33"/>
  <c r="AA33"/>
  <c r="U3"/>
  <c r="S3"/>
  <c r="AA3"/>
  <c r="Y3"/>
  <c r="R3" i="2"/>
  <c r="P3" i="1"/>
  <c r="Q3"/>
  <c r="S3" i="2"/>
  <c r="O4"/>
  <c r="O5"/>
  <c r="O6"/>
  <c r="O7"/>
  <c r="O8"/>
  <c r="O9"/>
  <c r="O10"/>
  <c r="O11"/>
  <c r="O12"/>
  <c r="O13"/>
  <c r="O14"/>
  <c r="O15"/>
  <c r="O16"/>
  <c r="O3"/>
  <c r="V3"/>
  <c r="X3"/>
  <c r="M4" i="1" s="1"/>
  <c r="T3"/>
  <c r="R3"/>
  <c r="M6" l="1"/>
  <c r="M5"/>
  <c r="Z5" s="1"/>
  <c r="AB5" s="1"/>
  <c r="Z16"/>
  <c r="Z15"/>
  <c r="Z14"/>
  <c r="Z13"/>
  <c r="Z12"/>
  <c r="Z11"/>
  <c r="AB11" s="1"/>
  <c r="Z10"/>
  <c r="AB10" s="1"/>
  <c r="Z9"/>
  <c r="AB9" s="1"/>
  <c r="Z8"/>
  <c r="AB8" s="1"/>
  <c r="Z7"/>
  <c r="AB7" s="1"/>
  <c r="Z6"/>
  <c r="AB6" s="1"/>
  <c r="Z4"/>
  <c r="AB4" s="1"/>
  <c r="AB12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V3"/>
  <c r="M3" s="1"/>
  <c r="Z3" l="1"/>
  <c r="AB3" s="1"/>
</calcChain>
</file>

<file path=xl/sharedStrings.xml><?xml version="1.0" encoding="utf-8"?>
<sst xmlns="http://schemas.openxmlformats.org/spreadsheetml/2006/main" count="122" uniqueCount="55">
  <si>
    <t>Рассчитаны</t>
  </si>
  <si>
    <t>Проданы</t>
  </si>
  <si>
    <t>RAL XXXX</t>
  </si>
  <si>
    <t>Цвет полотна</t>
  </si>
  <si>
    <t>Статус ворот</t>
  </si>
  <si>
    <t>Тип полотна</t>
  </si>
  <si>
    <t>Зиговка</t>
  </si>
  <si>
    <t>Микроволна</t>
  </si>
  <si>
    <t>Тип ворот</t>
  </si>
  <si>
    <t>Гаражные</t>
  </si>
  <si>
    <t>Промышленные</t>
  </si>
  <si>
    <t>RAL 8014</t>
  </si>
  <si>
    <t>RAL 9016</t>
  </si>
  <si>
    <t>Дата</t>
  </si>
  <si>
    <t>Ширина</t>
  </si>
  <si>
    <t>Высота</t>
  </si>
  <si>
    <t>Тип монтажа</t>
  </si>
  <si>
    <t>Полотно</t>
  </si>
  <si>
    <t>Стандарт</t>
  </si>
  <si>
    <t>Классика</t>
  </si>
  <si>
    <t>Цвет</t>
  </si>
  <si>
    <t>Количество</t>
  </si>
  <si>
    <t>код поиска</t>
  </si>
  <si>
    <t>Остаток</t>
  </si>
  <si>
    <t>Резерв Каклюгина</t>
  </si>
  <si>
    <t>Резерв Манохина</t>
  </si>
  <si>
    <t>Резерв Олейниковой</t>
  </si>
  <si>
    <t>код наличия</t>
  </si>
  <si>
    <t>Наличие на складе</t>
  </si>
  <si>
    <t>Ворота на складе в Ростове</t>
  </si>
  <si>
    <t>Дата прихода</t>
  </si>
  <si>
    <t>Менеджер</t>
  </si>
  <si>
    <t>Менеджеры</t>
  </si>
  <si>
    <t>Каклюгин</t>
  </si>
  <si>
    <t>Манохин</t>
  </si>
  <si>
    <t>Олейникова</t>
  </si>
  <si>
    <t>Забронировать ворота</t>
  </si>
  <si>
    <t>Реестр расчетов и продаж секционных ворот</t>
  </si>
  <si>
    <t>Высота в мм.</t>
  </si>
  <si>
    <t>Ширина в мм.</t>
  </si>
  <si>
    <t>Рассчет складских ворот за выбранный период</t>
  </si>
  <si>
    <t>по</t>
  </si>
  <si>
    <t>нет</t>
  </si>
  <si>
    <t>менеджер</t>
  </si>
  <si>
    <t>складская партия</t>
  </si>
  <si>
    <t>Наличие продажи</t>
  </si>
  <si>
    <t>Код активности менеджера</t>
  </si>
  <si>
    <t>Панорамма</t>
  </si>
  <si>
    <t>Другие типы</t>
  </si>
  <si>
    <t>код активности менеджера</t>
  </si>
  <si>
    <t>продал</t>
  </si>
  <si>
    <t>складских ворот.</t>
  </si>
  <si>
    <t xml:space="preserve">Выбрать проданные ворота с </t>
  </si>
  <si>
    <t>наиболее востребованные размеры</t>
  </si>
  <si>
    <r>
      <rPr>
        <b/>
        <sz val="11"/>
        <color rgb="FFFF0000"/>
        <rFont val="Calibri"/>
        <family val="2"/>
        <charset val="204"/>
        <scheme val="minor"/>
      </rPr>
      <t>Прежде чем удалить из списка проданные ворота</t>
    </r>
    <r>
      <rPr>
        <sz val="11"/>
        <color theme="1"/>
        <rFont val="Calibri"/>
        <family val="2"/>
        <charset val="204"/>
        <scheme val="minor"/>
      </rPr>
      <t xml:space="preserve">, нужно в реестре сделать следующее: 1. Скопировать все столбцы реестра., 2. Вставить через специальную вставку, только значения. Вставить на прежнее место. 3. Выделить в таблице проданные ворота, удалить со сдвигом ячеек вверх, </t>
    </r>
    <r>
      <rPr>
        <sz val="11"/>
        <color rgb="FFFF0000"/>
        <rFont val="Calibri"/>
        <family val="2"/>
        <charset val="204"/>
        <scheme val="minor"/>
      </rPr>
      <t>строкой удалять нельзя...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</si>
</sst>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2"/>
      <color theme="3" tint="0.399975585192419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1"/>
      <color rgb="FFFF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right" vertical="center"/>
    </xf>
    <xf numFmtId="0" fontId="1" fillId="0" borderId="0" xfId="0" applyFont="1" applyFill="1" applyBorder="1"/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7" fillId="0" borderId="0" xfId="0" applyFont="1"/>
    <xf numFmtId="0" fontId="0" fillId="0" borderId="2" xfId="0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21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117066</xdr:colOff>
      <xdr:row>35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99466" cy="6677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showGridLines="0" zoomScaleNormal="100" workbookViewId="0">
      <pane ySplit="2" topLeftCell="A3" activePane="bottomLeft" state="frozenSplit"/>
      <selection activeCell="C1" sqref="C1"/>
      <selection pane="bottomLeft" activeCell="G7" sqref="G7"/>
    </sheetView>
  </sheetViews>
  <sheetFormatPr defaultRowHeight="15" outlineLevelCol="1"/>
  <cols>
    <col min="1" max="1" width="17.140625" hidden="1" customWidth="1" outlineLevel="1"/>
    <col min="2" max="2" width="10.7109375" style="3" hidden="1" customWidth="1" outlineLevel="1"/>
    <col min="3" max="3" width="3.42578125" style="3" customWidth="1" collapsed="1"/>
    <col min="4" max="4" width="11.42578125" style="3" customWidth="1"/>
    <col min="5" max="5" width="10.42578125" style="3" customWidth="1"/>
    <col min="6" max="6" width="10.42578125" customWidth="1"/>
    <col min="7" max="7" width="18.42578125" customWidth="1"/>
    <col min="8" max="9" width="13.140625" customWidth="1"/>
    <col min="10" max="10" width="12.85546875" customWidth="1"/>
    <col min="11" max="11" width="11.42578125" customWidth="1"/>
    <col min="12" max="12" width="13.28515625" customWidth="1"/>
    <col min="13" max="13" width="13" customWidth="1"/>
    <col min="14" max="14" width="14.42578125" customWidth="1"/>
    <col min="15" max="15" width="30.28515625" customWidth="1"/>
    <col min="22" max="22" width="11.85546875" customWidth="1"/>
    <col min="25" max="25" width="11.140625" customWidth="1"/>
    <col min="26" max="26" width="12" customWidth="1"/>
    <col min="28" max="28" width="14.140625" customWidth="1"/>
  </cols>
  <sheetData>
    <row r="1" spans="1:29" ht="36" customHeight="1">
      <c r="A1" s="1" t="s">
        <v>4</v>
      </c>
      <c r="I1" s="14" t="s">
        <v>37</v>
      </c>
      <c r="N1" s="15" t="s">
        <v>36</v>
      </c>
    </row>
    <row r="2" spans="1:29" ht="30.75" customHeight="1">
      <c r="A2" s="4" t="s">
        <v>0</v>
      </c>
      <c r="B2" s="5">
        <v>1</v>
      </c>
      <c r="C2" s="9"/>
      <c r="D2" s="12" t="s">
        <v>13</v>
      </c>
      <c r="E2" s="12" t="s">
        <v>39</v>
      </c>
      <c r="F2" s="12" t="s">
        <v>38</v>
      </c>
      <c r="G2" s="12" t="s">
        <v>8</v>
      </c>
      <c r="H2" s="12" t="s">
        <v>16</v>
      </c>
      <c r="I2" s="12" t="s">
        <v>20</v>
      </c>
      <c r="J2" s="12" t="s">
        <v>17</v>
      </c>
      <c r="K2" s="12" t="s">
        <v>21</v>
      </c>
      <c r="L2" s="12" t="s">
        <v>4</v>
      </c>
      <c r="M2" s="13" t="s">
        <v>28</v>
      </c>
      <c r="N2" s="13" t="s">
        <v>31</v>
      </c>
      <c r="V2" t="s">
        <v>22</v>
      </c>
      <c r="Y2" s="12" t="s">
        <v>43</v>
      </c>
      <c r="Z2" s="12" t="s">
        <v>44</v>
      </c>
      <c r="AA2" s="12" t="s">
        <v>45</v>
      </c>
      <c r="AB2" s="12" t="s">
        <v>46</v>
      </c>
      <c r="AC2" s="20"/>
    </row>
    <row r="3" spans="1:29">
      <c r="A3" s="4" t="s">
        <v>1</v>
      </c>
      <c r="B3" s="5">
        <v>2</v>
      </c>
      <c r="C3" s="9"/>
      <c r="D3" s="17">
        <v>40634</v>
      </c>
      <c r="E3" s="5">
        <v>2375</v>
      </c>
      <c r="F3" s="5">
        <v>2210</v>
      </c>
      <c r="G3" s="5" t="s">
        <v>9</v>
      </c>
      <c r="H3" s="5" t="s">
        <v>19</v>
      </c>
      <c r="I3" s="5" t="s">
        <v>11</v>
      </c>
      <c r="J3" s="5" t="s">
        <v>7</v>
      </c>
      <c r="K3" s="5">
        <v>100</v>
      </c>
      <c r="L3" s="5" t="s">
        <v>1</v>
      </c>
      <c r="M3" s="5">
        <f>INDEX('Ворота на складе'!$O:$O,MATCH(V3,'Ворота на складе'!$X:$X,0))</f>
        <v>15</v>
      </c>
      <c r="N3" s="4" t="s">
        <v>35</v>
      </c>
      <c r="P3" s="5">
        <f>INDEX($B$53:$B$91,MATCH(E3,$A$53:$A$91,0))</f>
        <v>2</v>
      </c>
      <c r="Q3" s="5">
        <f>INDEX($B$25:$B$51,MATCH(F3,$A$25:$A$51,0))</f>
        <v>2</v>
      </c>
      <c r="R3" s="10">
        <f>INDEX($B$14:$B$15,MATCH(G3,$A$14:$A$15,0))</f>
        <v>1</v>
      </c>
      <c r="S3" s="5">
        <f>INDEX($B$17:$B$19,MATCH(H3,$A$17:$A$19,0))</f>
        <v>2</v>
      </c>
      <c r="T3" s="5">
        <f>INDEX($B$5:$B$7,MATCH(I3,$A$5:$A$7,0))</f>
        <v>3</v>
      </c>
      <c r="U3" s="5">
        <f>INDEX($B$9:$B$12,MATCH(J3,$A$9:$A$12,0))</f>
        <v>2</v>
      </c>
      <c r="V3" s="5" t="str">
        <f>CONCATENATE(P3,Q3,R3,S3,T3,U3)</f>
        <v>221232</v>
      </c>
      <c r="Y3" s="5">
        <f>INDEX($B$21:$B$23,MATCH(N3,$A$21:$A$23,0))</f>
        <v>3</v>
      </c>
      <c r="Z3" s="5">
        <f>IF(M3=$A$93,0,1)</f>
        <v>1</v>
      </c>
      <c r="AA3" s="5">
        <f>IF(L3=$A$3,1,0)</f>
        <v>1</v>
      </c>
      <c r="AB3" s="5" t="str">
        <f>CONCATENATE(Y3,Z3,AA3)</f>
        <v>311</v>
      </c>
    </row>
    <row r="4" spans="1:29">
      <c r="A4" s="1" t="s">
        <v>3</v>
      </c>
      <c r="C4" s="9"/>
      <c r="D4" s="17">
        <v>40635</v>
      </c>
      <c r="E4" s="5">
        <v>2500</v>
      </c>
      <c r="F4" s="5">
        <v>2210</v>
      </c>
      <c r="G4" s="5" t="s">
        <v>9</v>
      </c>
      <c r="H4" s="5" t="s">
        <v>18</v>
      </c>
      <c r="I4" s="5" t="s">
        <v>11</v>
      </c>
      <c r="J4" s="5" t="s">
        <v>7</v>
      </c>
      <c r="K4" s="5">
        <v>6</v>
      </c>
      <c r="L4" s="5" t="s">
        <v>1</v>
      </c>
      <c r="M4" s="5">
        <f>INDEX('Ворота на складе'!$O:$O,MATCH(V4,'Ворота на складе'!$X:$X,0))</f>
        <v>6</v>
      </c>
      <c r="N4" s="4" t="s">
        <v>34</v>
      </c>
      <c r="P4" s="5">
        <f t="shared" ref="P4:P33" si="0">INDEX($B$53:$B$91,MATCH(E4,$A$53:$A$91,0))</f>
        <v>3</v>
      </c>
      <c r="Q4" s="5">
        <f t="shared" ref="Q4:Q33" si="1">INDEX($B$25:$B$51,MATCH(F4,$A$25:$A$51,0))</f>
        <v>2</v>
      </c>
      <c r="R4" s="10">
        <f t="shared" ref="R4:R33" si="2">INDEX($B$14:$B$15,MATCH(G4,$A$14:$A$15,0))</f>
        <v>1</v>
      </c>
      <c r="S4" s="5">
        <f t="shared" ref="S4:S33" si="3">INDEX($B$17:$B$19,MATCH(H4,$A$17:$A$19,0))</f>
        <v>1</v>
      </c>
      <c r="T4" s="5">
        <f t="shared" ref="T4:T12" si="4">INDEX($B$5:$B$7,MATCH(I4,$A$5:$A$7,0))</f>
        <v>3</v>
      </c>
      <c r="U4" s="5">
        <f t="shared" ref="U4:U33" si="5">INDEX($B$9:$B$12,MATCH(J4,$A$9:$A$12,0))</f>
        <v>2</v>
      </c>
      <c r="V4" s="5" t="str">
        <f t="shared" ref="V4:V33" si="6">CONCATENATE(P4,Q4,R4,S4,T4,U4)</f>
        <v>321132</v>
      </c>
      <c r="Y4" s="5">
        <f t="shared" ref="Y4:Y33" si="7">INDEX($B$21:$B$23,MATCH(N4,$A$21:$A$23,0))</f>
        <v>2</v>
      </c>
      <c r="Z4" s="5">
        <f t="shared" ref="Z4:Z33" si="8">IF(M4=$A$93,0,1)</f>
        <v>1</v>
      </c>
      <c r="AA4" s="5">
        <f t="shared" ref="AA4:AA33" si="9">IF(L4=$A$3,1,0)</f>
        <v>1</v>
      </c>
      <c r="AB4" s="5" t="str">
        <f t="shared" ref="AB4:AB33" si="10">CONCATENATE(Y4,Z4,AA4)</f>
        <v>211</v>
      </c>
    </row>
    <row r="5" spans="1:29">
      <c r="A5" s="6" t="s">
        <v>2</v>
      </c>
      <c r="B5" s="5">
        <v>1</v>
      </c>
      <c r="C5" s="9"/>
      <c r="D5" s="17">
        <v>40636</v>
      </c>
      <c r="E5" s="5">
        <v>2375</v>
      </c>
      <c r="F5" s="5">
        <v>2210</v>
      </c>
      <c r="G5" s="5" t="s">
        <v>9</v>
      </c>
      <c r="H5" s="5" t="s">
        <v>19</v>
      </c>
      <c r="I5" s="5" t="s">
        <v>11</v>
      </c>
      <c r="J5" s="5" t="s">
        <v>7</v>
      </c>
      <c r="K5" s="5">
        <v>3</v>
      </c>
      <c r="L5" s="5" t="s">
        <v>0</v>
      </c>
      <c r="M5" s="5">
        <f>INDEX('Ворота на складе'!$O:$O,MATCH(V5,'Ворота на складе'!$X:$X,0))</f>
        <v>15</v>
      </c>
      <c r="N5" s="4" t="s">
        <v>33</v>
      </c>
      <c r="P5" s="5">
        <f t="shared" si="0"/>
        <v>2</v>
      </c>
      <c r="Q5" s="5">
        <f t="shared" si="1"/>
        <v>2</v>
      </c>
      <c r="R5" s="10">
        <f t="shared" si="2"/>
        <v>1</v>
      </c>
      <c r="S5" s="5">
        <f t="shared" si="3"/>
        <v>2</v>
      </c>
      <c r="T5" s="5">
        <f t="shared" si="4"/>
        <v>3</v>
      </c>
      <c r="U5" s="5">
        <f t="shared" si="5"/>
        <v>2</v>
      </c>
      <c r="V5" s="5" t="str">
        <f t="shared" si="6"/>
        <v>221232</v>
      </c>
      <c r="Y5" s="5">
        <f t="shared" si="7"/>
        <v>1</v>
      </c>
      <c r="Z5" s="5">
        <f>IF(M5=$A$93,0,1)</f>
        <v>1</v>
      </c>
      <c r="AA5" s="5">
        <f t="shared" si="9"/>
        <v>0</v>
      </c>
      <c r="AB5" s="5" t="str">
        <f t="shared" si="10"/>
        <v>110</v>
      </c>
    </row>
    <row r="6" spans="1:29">
      <c r="A6" s="6" t="s">
        <v>12</v>
      </c>
      <c r="B6" s="5">
        <v>2</v>
      </c>
      <c r="C6" s="9"/>
      <c r="D6" s="17">
        <v>40637</v>
      </c>
      <c r="E6" s="5">
        <v>2375</v>
      </c>
      <c r="F6" s="5">
        <v>2085</v>
      </c>
      <c r="G6" s="5" t="s">
        <v>9</v>
      </c>
      <c r="H6" s="5" t="s">
        <v>18</v>
      </c>
      <c r="I6" s="5" t="s">
        <v>12</v>
      </c>
      <c r="J6" s="5" t="s">
        <v>7</v>
      </c>
      <c r="K6" s="5">
        <v>2</v>
      </c>
      <c r="L6" s="5" t="s">
        <v>0</v>
      </c>
      <c r="M6" s="5" t="e">
        <f>INDEX('Ворота на складе'!$O:$O,MATCH(V6,'Ворота на складе'!$X:$X,0))</f>
        <v>#N/A</v>
      </c>
      <c r="N6" s="4" t="s">
        <v>34</v>
      </c>
      <c r="P6" s="5">
        <f t="shared" si="0"/>
        <v>2</v>
      </c>
      <c r="Q6" s="5">
        <f t="shared" si="1"/>
        <v>1</v>
      </c>
      <c r="R6" s="10">
        <f t="shared" si="2"/>
        <v>1</v>
      </c>
      <c r="S6" s="5">
        <f t="shared" si="3"/>
        <v>1</v>
      </c>
      <c r="T6" s="5">
        <f t="shared" si="4"/>
        <v>2</v>
      </c>
      <c r="U6" s="5">
        <f t="shared" si="5"/>
        <v>2</v>
      </c>
      <c r="V6" s="5" t="str">
        <f t="shared" si="6"/>
        <v>211122</v>
      </c>
      <c r="Y6" s="5">
        <f t="shared" si="7"/>
        <v>2</v>
      </c>
      <c r="Z6" s="5" t="e">
        <f t="shared" si="8"/>
        <v>#N/A</v>
      </c>
      <c r="AA6" s="5">
        <f t="shared" si="9"/>
        <v>0</v>
      </c>
      <c r="AB6" s="5" t="e">
        <f t="shared" si="10"/>
        <v>#N/A</v>
      </c>
    </row>
    <row r="7" spans="1:29">
      <c r="A7" s="6" t="s">
        <v>11</v>
      </c>
      <c r="B7" s="5">
        <v>3</v>
      </c>
      <c r="C7" s="9"/>
      <c r="D7" s="17">
        <v>40638</v>
      </c>
      <c r="E7" s="5">
        <v>2250</v>
      </c>
      <c r="F7" s="5">
        <v>2085</v>
      </c>
      <c r="G7" s="5"/>
      <c r="H7" s="5"/>
      <c r="I7" s="5"/>
      <c r="J7" s="5"/>
      <c r="K7" s="5">
        <v>10</v>
      </c>
      <c r="L7" s="5" t="s">
        <v>0</v>
      </c>
      <c r="M7" s="5" t="e">
        <f>INDEX('Ворота на складе'!$O:$O,MATCH(V7,'Ворота на складе'!$X:$X,0))</f>
        <v>#N/A</v>
      </c>
      <c r="N7" s="4"/>
      <c r="P7" s="5">
        <f t="shared" si="0"/>
        <v>1</v>
      </c>
      <c r="Q7" s="5">
        <f t="shared" si="1"/>
        <v>1</v>
      </c>
      <c r="R7" s="10" t="e">
        <f t="shared" si="2"/>
        <v>#N/A</v>
      </c>
      <c r="S7" s="5" t="e">
        <f t="shared" si="3"/>
        <v>#N/A</v>
      </c>
      <c r="T7" s="5" t="e">
        <f t="shared" si="4"/>
        <v>#N/A</v>
      </c>
      <c r="U7" s="5" t="e">
        <f t="shared" si="5"/>
        <v>#N/A</v>
      </c>
      <c r="V7" s="5" t="e">
        <f t="shared" si="6"/>
        <v>#N/A</v>
      </c>
      <c r="Y7" s="5" t="e">
        <f t="shared" si="7"/>
        <v>#N/A</v>
      </c>
      <c r="Z7" s="5" t="e">
        <f t="shared" si="8"/>
        <v>#N/A</v>
      </c>
      <c r="AA7" s="5">
        <f t="shared" si="9"/>
        <v>0</v>
      </c>
      <c r="AB7" s="5" t="e">
        <f t="shared" si="10"/>
        <v>#N/A</v>
      </c>
    </row>
    <row r="8" spans="1:29">
      <c r="A8" s="2" t="s">
        <v>5</v>
      </c>
      <c r="C8" s="9"/>
      <c r="D8" s="5"/>
      <c r="E8" s="5"/>
      <c r="F8" s="5"/>
      <c r="G8" s="5"/>
      <c r="H8" s="5"/>
      <c r="I8" s="5"/>
      <c r="J8" s="5"/>
      <c r="K8" s="5"/>
      <c r="L8" s="5"/>
      <c r="M8" s="5" t="e">
        <f>INDEX('Ворота на складе'!$O:$O,MATCH(V8,'Ворота на складе'!$X:$X,0))</f>
        <v>#N/A</v>
      </c>
      <c r="N8" s="4"/>
      <c r="P8" s="5" t="e">
        <f t="shared" si="0"/>
        <v>#N/A</v>
      </c>
      <c r="Q8" s="5" t="e">
        <f t="shared" si="1"/>
        <v>#N/A</v>
      </c>
      <c r="R8" s="10" t="e">
        <f t="shared" si="2"/>
        <v>#N/A</v>
      </c>
      <c r="S8" s="5" t="e">
        <f t="shared" si="3"/>
        <v>#N/A</v>
      </c>
      <c r="T8" s="5" t="e">
        <f t="shared" si="4"/>
        <v>#N/A</v>
      </c>
      <c r="U8" s="5" t="e">
        <f t="shared" si="5"/>
        <v>#N/A</v>
      </c>
      <c r="V8" s="5" t="e">
        <f t="shared" si="6"/>
        <v>#N/A</v>
      </c>
      <c r="Y8" s="5" t="e">
        <f t="shared" si="7"/>
        <v>#N/A</v>
      </c>
      <c r="Z8" s="5" t="e">
        <f t="shared" si="8"/>
        <v>#N/A</v>
      </c>
      <c r="AA8" s="5">
        <f t="shared" si="9"/>
        <v>0</v>
      </c>
      <c r="AB8" s="5" t="e">
        <f t="shared" si="10"/>
        <v>#N/A</v>
      </c>
    </row>
    <row r="9" spans="1:29">
      <c r="A9" s="6" t="s">
        <v>6</v>
      </c>
      <c r="B9" s="5">
        <v>1</v>
      </c>
      <c r="C9" s="9"/>
      <c r="D9" s="5"/>
      <c r="E9" s="5"/>
      <c r="F9" s="5"/>
      <c r="G9" s="5"/>
      <c r="H9" s="5"/>
      <c r="I9" s="5"/>
      <c r="J9" s="5"/>
      <c r="K9" s="5"/>
      <c r="L9" s="5"/>
      <c r="M9" s="5" t="e">
        <f>INDEX('Ворота на складе'!$O:$O,MATCH(V9,'Ворота на складе'!$X:$X,0))</f>
        <v>#N/A</v>
      </c>
      <c r="N9" s="4"/>
      <c r="P9" s="5" t="e">
        <f t="shared" si="0"/>
        <v>#N/A</v>
      </c>
      <c r="Q9" s="5" t="e">
        <f t="shared" si="1"/>
        <v>#N/A</v>
      </c>
      <c r="R9" s="10" t="e">
        <f t="shared" si="2"/>
        <v>#N/A</v>
      </c>
      <c r="S9" s="5" t="e">
        <f t="shared" si="3"/>
        <v>#N/A</v>
      </c>
      <c r="T9" s="5" t="e">
        <f t="shared" si="4"/>
        <v>#N/A</v>
      </c>
      <c r="U9" s="5" t="e">
        <f t="shared" si="5"/>
        <v>#N/A</v>
      </c>
      <c r="V9" s="5" t="e">
        <f t="shared" si="6"/>
        <v>#N/A</v>
      </c>
      <c r="Y9" s="5" t="e">
        <f t="shared" si="7"/>
        <v>#N/A</v>
      </c>
      <c r="Z9" s="5" t="e">
        <f t="shared" si="8"/>
        <v>#N/A</v>
      </c>
      <c r="AA9" s="5">
        <f t="shared" si="9"/>
        <v>0</v>
      </c>
      <c r="AB9" s="5" t="e">
        <f t="shared" si="10"/>
        <v>#N/A</v>
      </c>
    </row>
    <row r="10" spans="1:29">
      <c r="A10" s="6" t="s">
        <v>7</v>
      </c>
      <c r="B10" s="5">
        <v>2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 t="e">
        <f>INDEX('Ворота на складе'!$O:$O,MATCH(V10,'Ворота на складе'!$X:$X,0))</f>
        <v>#N/A</v>
      </c>
      <c r="N10" s="4"/>
      <c r="P10" s="5" t="e">
        <f t="shared" si="0"/>
        <v>#N/A</v>
      </c>
      <c r="Q10" s="5" t="e">
        <f t="shared" si="1"/>
        <v>#N/A</v>
      </c>
      <c r="R10" s="10" t="e">
        <f t="shared" si="2"/>
        <v>#N/A</v>
      </c>
      <c r="S10" s="5" t="e">
        <f t="shared" si="3"/>
        <v>#N/A</v>
      </c>
      <c r="T10" s="5" t="e">
        <f t="shared" si="4"/>
        <v>#N/A</v>
      </c>
      <c r="U10" s="5" t="e">
        <f t="shared" si="5"/>
        <v>#N/A</v>
      </c>
      <c r="V10" s="5" t="e">
        <f t="shared" si="6"/>
        <v>#N/A</v>
      </c>
      <c r="Y10" s="5" t="e">
        <f t="shared" si="7"/>
        <v>#N/A</v>
      </c>
      <c r="Z10" s="5" t="e">
        <f t="shared" si="8"/>
        <v>#N/A</v>
      </c>
      <c r="AA10" s="5">
        <f t="shared" si="9"/>
        <v>0</v>
      </c>
      <c r="AB10" s="5" t="e">
        <f t="shared" si="10"/>
        <v>#N/A</v>
      </c>
    </row>
    <row r="11" spans="1:29">
      <c r="A11" s="6" t="s">
        <v>47</v>
      </c>
      <c r="B11" s="5">
        <v>3</v>
      </c>
      <c r="C11" s="9"/>
      <c r="D11" s="5"/>
      <c r="E11" s="5"/>
      <c r="F11" s="5"/>
      <c r="G11" s="5"/>
      <c r="H11" s="5"/>
      <c r="I11" s="5"/>
      <c r="J11" s="5"/>
      <c r="K11" s="5"/>
      <c r="L11" s="5"/>
      <c r="M11" s="5" t="e">
        <f>INDEX('Ворота на складе'!$O:$O,MATCH(V11,'Ворота на складе'!$X:$X,0))</f>
        <v>#N/A</v>
      </c>
      <c r="N11" s="4"/>
      <c r="P11" s="5" t="e">
        <f t="shared" si="0"/>
        <v>#N/A</v>
      </c>
      <c r="Q11" s="5" t="e">
        <f t="shared" si="1"/>
        <v>#N/A</v>
      </c>
      <c r="R11" s="10" t="e">
        <f t="shared" si="2"/>
        <v>#N/A</v>
      </c>
      <c r="S11" s="5" t="e">
        <f t="shared" si="3"/>
        <v>#N/A</v>
      </c>
      <c r="T11" s="5" t="e">
        <f t="shared" si="4"/>
        <v>#N/A</v>
      </c>
      <c r="U11" s="5" t="e">
        <f t="shared" si="5"/>
        <v>#N/A</v>
      </c>
      <c r="V11" s="5" t="e">
        <f t="shared" si="6"/>
        <v>#N/A</v>
      </c>
      <c r="Y11" s="5" t="e">
        <f t="shared" si="7"/>
        <v>#N/A</v>
      </c>
      <c r="Z11" s="5" t="e">
        <f t="shared" si="8"/>
        <v>#N/A</v>
      </c>
      <c r="AA11" s="5">
        <f t="shared" si="9"/>
        <v>0</v>
      </c>
      <c r="AB11" s="5" t="e">
        <f t="shared" si="10"/>
        <v>#N/A</v>
      </c>
    </row>
    <row r="12" spans="1:29">
      <c r="A12" s="6" t="s">
        <v>48</v>
      </c>
      <c r="B12" s="5">
        <v>4</v>
      </c>
      <c r="C12" s="9"/>
      <c r="D12" s="5"/>
      <c r="E12" s="5"/>
      <c r="F12" s="5"/>
      <c r="G12" s="5"/>
      <c r="H12" s="5"/>
      <c r="I12" s="5"/>
      <c r="J12" s="5"/>
      <c r="K12" s="5"/>
      <c r="L12" s="5"/>
      <c r="M12" s="5" t="e">
        <f>INDEX('Ворота на складе'!$O:$O,MATCH(V12,'Ворота на складе'!$X:$X,0))</f>
        <v>#N/A</v>
      </c>
      <c r="N12" s="4"/>
      <c r="P12" s="5" t="e">
        <f t="shared" si="0"/>
        <v>#N/A</v>
      </c>
      <c r="Q12" s="5" t="e">
        <f t="shared" si="1"/>
        <v>#N/A</v>
      </c>
      <c r="R12" s="10" t="e">
        <f t="shared" si="2"/>
        <v>#N/A</v>
      </c>
      <c r="S12" s="5" t="e">
        <f t="shared" si="3"/>
        <v>#N/A</v>
      </c>
      <c r="T12" s="5" t="e">
        <f t="shared" si="4"/>
        <v>#N/A</v>
      </c>
      <c r="U12" s="5" t="e">
        <f t="shared" si="5"/>
        <v>#N/A</v>
      </c>
      <c r="V12" s="5" t="e">
        <f t="shared" si="6"/>
        <v>#N/A</v>
      </c>
      <c r="Y12" s="5" t="e">
        <f t="shared" si="7"/>
        <v>#N/A</v>
      </c>
      <c r="Z12" s="5" t="e">
        <f t="shared" si="8"/>
        <v>#N/A</v>
      </c>
      <c r="AA12" s="5">
        <f t="shared" si="9"/>
        <v>0</v>
      </c>
      <c r="AB12" s="5" t="e">
        <f t="shared" si="10"/>
        <v>#N/A</v>
      </c>
    </row>
    <row r="13" spans="1:29">
      <c r="A13" s="7" t="s">
        <v>8</v>
      </c>
      <c r="C13" s="9"/>
      <c r="D13" s="5"/>
      <c r="E13" s="5"/>
      <c r="F13" s="5"/>
      <c r="G13" s="5"/>
      <c r="H13" s="5"/>
      <c r="I13" s="5"/>
      <c r="J13" s="5"/>
      <c r="K13" s="5"/>
      <c r="L13" s="5"/>
      <c r="M13" s="5" t="e">
        <f>INDEX('Ворота на складе'!$O:$O,MATCH(V13,'Ворота на складе'!$X:$X,0))</f>
        <v>#N/A</v>
      </c>
      <c r="N13" s="4"/>
      <c r="P13" s="5" t="e">
        <f t="shared" si="0"/>
        <v>#N/A</v>
      </c>
      <c r="Q13" s="5" t="e">
        <f t="shared" si="1"/>
        <v>#N/A</v>
      </c>
      <c r="R13" s="10" t="e">
        <f t="shared" si="2"/>
        <v>#N/A</v>
      </c>
      <c r="S13" s="5" t="e">
        <f t="shared" si="3"/>
        <v>#N/A</v>
      </c>
      <c r="T13" s="5" t="e">
        <f t="shared" ref="T13:T33" si="11">INDEX($B$5:$B$7,MATCH(I13,$A$5:$A$7,0))</f>
        <v>#N/A</v>
      </c>
      <c r="U13" s="5" t="e">
        <f t="shared" si="5"/>
        <v>#N/A</v>
      </c>
      <c r="V13" s="5" t="e">
        <f t="shared" si="6"/>
        <v>#N/A</v>
      </c>
      <c r="Y13" s="5" t="e">
        <f t="shared" si="7"/>
        <v>#N/A</v>
      </c>
      <c r="Z13" s="5" t="e">
        <f t="shared" si="8"/>
        <v>#N/A</v>
      </c>
      <c r="AA13" s="5">
        <f t="shared" si="9"/>
        <v>0</v>
      </c>
      <c r="AB13" s="5" t="e">
        <f t="shared" si="10"/>
        <v>#N/A</v>
      </c>
    </row>
    <row r="14" spans="1:29">
      <c r="A14" s="8" t="s">
        <v>9</v>
      </c>
      <c r="B14" s="5">
        <v>1</v>
      </c>
      <c r="C14" s="9"/>
      <c r="D14" s="5"/>
      <c r="E14" s="5"/>
      <c r="F14" s="5"/>
      <c r="G14" s="5"/>
      <c r="H14" s="5"/>
      <c r="I14" s="5"/>
      <c r="J14" s="5"/>
      <c r="K14" s="5"/>
      <c r="L14" s="5"/>
      <c r="M14" s="5" t="e">
        <f>INDEX('Ворота на складе'!$O:$O,MATCH(V14,'Ворота на складе'!$X:$X,0))</f>
        <v>#N/A</v>
      </c>
      <c r="N14" s="4"/>
      <c r="P14" s="5" t="e">
        <f t="shared" si="0"/>
        <v>#N/A</v>
      </c>
      <c r="Q14" s="5" t="e">
        <f t="shared" si="1"/>
        <v>#N/A</v>
      </c>
      <c r="R14" s="10" t="e">
        <f t="shared" si="2"/>
        <v>#N/A</v>
      </c>
      <c r="S14" s="5" t="e">
        <f t="shared" si="3"/>
        <v>#N/A</v>
      </c>
      <c r="T14" s="5" t="e">
        <f t="shared" si="11"/>
        <v>#N/A</v>
      </c>
      <c r="U14" s="5" t="e">
        <f t="shared" si="5"/>
        <v>#N/A</v>
      </c>
      <c r="V14" s="5" t="e">
        <f t="shared" si="6"/>
        <v>#N/A</v>
      </c>
      <c r="Y14" s="5" t="e">
        <f t="shared" si="7"/>
        <v>#N/A</v>
      </c>
      <c r="Z14" s="5" t="e">
        <f t="shared" si="8"/>
        <v>#N/A</v>
      </c>
      <c r="AA14" s="5">
        <f t="shared" si="9"/>
        <v>0</v>
      </c>
      <c r="AB14" s="5" t="e">
        <f t="shared" si="10"/>
        <v>#N/A</v>
      </c>
    </row>
    <row r="15" spans="1:29">
      <c r="A15" s="8" t="s">
        <v>10</v>
      </c>
      <c r="B15" s="5">
        <v>2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 t="e">
        <f>INDEX('Ворота на складе'!$O:$O,MATCH(V15,'Ворота на складе'!$X:$X,0))</f>
        <v>#N/A</v>
      </c>
      <c r="N15" s="4"/>
      <c r="P15" s="5" t="e">
        <f t="shared" si="0"/>
        <v>#N/A</v>
      </c>
      <c r="Q15" s="5" t="e">
        <f t="shared" si="1"/>
        <v>#N/A</v>
      </c>
      <c r="R15" s="10" t="e">
        <f t="shared" si="2"/>
        <v>#N/A</v>
      </c>
      <c r="S15" s="5" t="e">
        <f t="shared" si="3"/>
        <v>#N/A</v>
      </c>
      <c r="T15" s="5" t="e">
        <f t="shared" si="11"/>
        <v>#N/A</v>
      </c>
      <c r="U15" s="5" t="e">
        <f t="shared" si="5"/>
        <v>#N/A</v>
      </c>
      <c r="V15" s="5" t="e">
        <f t="shared" si="6"/>
        <v>#N/A</v>
      </c>
      <c r="Y15" s="5" t="e">
        <f t="shared" si="7"/>
        <v>#N/A</v>
      </c>
      <c r="Z15" s="5" t="e">
        <f t="shared" si="8"/>
        <v>#N/A</v>
      </c>
      <c r="AA15" s="5">
        <f t="shared" si="9"/>
        <v>0</v>
      </c>
      <c r="AB15" s="5" t="e">
        <f t="shared" si="10"/>
        <v>#N/A</v>
      </c>
    </row>
    <row r="16" spans="1:29">
      <c r="A16" s="7" t="s">
        <v>16</v>
      </c>
      <c r="C16" s="9"/>
      <c r="D16" s="5"/>
      <c r="E16" s="5"/>
      <c r="F16" s="5"/>
      <c r="G16" s="5"/>
      <c r="H16" s="5"/>
      <c r="I16" s="5"/>
      <c r="J16" s="5"/>
      <c r="K16" s="5"/>
      <c r="L16" s="5"/>
      <c r="M16" s="5" t="e">
        <f>INDEX('Ворота на складе'!$O:$O,MATCH(V16,'Ворота на складе'!$X:$X,0))</f>
        <v>#N/A</v>
      </c>
      <c r="N16" s="4"/>
      <c r="P16" s="5" t="e">
        <f t="shared" si="0"/>
        <v>#N/A</v>
      </c>
      <c r="Q16" s="5" t="e">
        <f t="shared" si="1"/>
        <v>#N/A</v>
      </c>
      <c r="R16" s="10" t="e">
        <f t="shared" si="2"/>
        <v>#N/A</v>
      </c>
      <c r="S16" s="5" t="e">
        <f t="shared" si="3"/>
        <v>#N/A</v>
      </c>
      <c r="T16" s="5" t="e">
        <f t="shared" si="11"/>
        <v>#N/A</v>
      </c>
      <c r="U16" s="5" t="e">
        <f t="shared" si="5"/>
        <v>#N/A</v>
      </c>
      <c r="V16" s="5" t="e">
        <f t="shared" si="6"/>
        <v>#N/A</v>
      </c>
      <c r="Y16" s="5" t="e">
        <f t="shared" si="7"/>
        <v>#N/A</v>
      </c>
      <c r="Z16" s="5" t="e">
        <f t="shared" si="8"/>
        <v>#N/A</v>
      </c>
      <c r="AA16" s="5">
        <f t="shared" si="9"/>
        <v>0</v>
      </c>
      <c r="AB16" s="5" t="e">
        <f t="shared" si="10"/>
        <v>#N/A</v>
      </c>
    </row>
    <row r="17" spans="1:28">
      <c r="A17" s="4" t="s">
        <v>18</v>
      </c>
      <c r="B17" s="5">
        <v>1</v>
      </c>
      <c r="C17" s="9"/>
      <c r="D17" s="5"/>
      <c r="E17" s="5"/>
      <c r="F17" s="5"/>
      <c r="G17" s="5"/>
      <c r="H17" s="5"/>
      <c r="I17" s="5"/>
      <c r="J17" s="5"/>
      <c r="K17" s="5"/>
      <c r="L17" s="5"/>
      <c r="M17" s="5" t="e">
        <f>INDEX('Ворота на складе'!$O:$O,MATCH(V17,'Ворота на складе'!$X:$X,0))</f>
        <v>#N/A</v>
      </c>
      <c r="N17" s="4"/>
      <c r="P17" s="5" t="e">
        <f t="shared" si="0"/>
        <v>#N/A</v>
      </c>
      <c r="Q17" s="5" t="e">
        <f t="shared" si="1"/>
        <v>#N/A</v>
      </c>
      <c r="R17" s="10" t="e">
        <f t="shared" si="2"/>
        <v>#N/A</v>
      </c>
      <c r="S17" s="5" t="e">
        <f t="shared" si="3"/>
        <v>#N/A</v>
      </c>
      <c r="T17" s="5" t="e">
        <f t="shared" si="11"/>
        <v>#N/A</v>
      </c>
      <c r="U17" s="5" t="e">
        <f t="shared" si="5"/>
        <v>#N/A</v>
      </c>
      <c r="V17" s="5" t="e">
        <f t="shared" si="6"/>
        <v>#N/A</v>
      </c>
      <c r="Y17" s="5" t="e">
        <f t="shared" si="7"/>
        <v>#N/A</v>
      </c>
      <c r="Z17" s="5" t="e">
        <f t="shared" si="8"/>
        <v>#N/A</v>
      </c>
      <c r="AA17" s="5">
        <f t="shared" si="9"/>
        <v>0</v>
      </c>
      <c r="AB17" s="5" t="e">
        <f t="shared" si="10"/>
        <v>#N/A</v>
      </c>
    </row>
    <row r="18" spans="1:28">
      <c r="A18" s="4" t="s">
        <v>19</v>
      </c>
      <c r="B18" s="5">
        <v>2</v>
      </c>
      <c r="C18" s="9"/>
      <c r="D18" s="5"/>
      <c r="E18" s="5"/>
      <c r="F18" s="5"/>
      <c r="G18" s="5"/>
      <c r="H18" s="5"/>
      <c r="I18" s="5"/>
      <c r="J18" s="5"/>
      <c r="K18" s="5"/>
      <c r="L18" s="5"/>
      <c r="M18" s="5" t="e">
        <f>INDEX('Ворота на складе'!$O:$O,MATCH(V18,'Ворота на складе'!$X:$X,0))</f>
        <v>#N/A</v>
      </c>
      <c r="N18" s="4"/>
      <c r="P18" s="5" t="e">
        <f t="shared" si="0"/>
        <v>#N/A</v>
      </c>
      <c r="Q18" s="5" t="e">
        <f t="shared" si="1"/>
        <v>#N/A</v>
      </c>
      <c r="R18" s="10" t="e">
        <f t="shared" si="2"/>
        <v>#N/A</v>
      </c>
      <c r="S18" s="5" t="e">
        <f t="shared" si="3"/>
        <v>#N/A</v>
      </c>
      <c r="T18" s="5" t="e">
        <f t="shared" si="11"/>
        <v>#N/A</v>
      </c>
      <c r="U18" s="5" t="e">
        <f t="shared" si="5"/>
        <v>#N/A</v>
      </c>
      <c r="V18" s="5" t="e">
        <f t="shared" si="6"/>
        <v>#N/A</v>
      </c>
      <c r="Y18" s="5" t="e">
        <f t="shared" si="7"/>
        <v>#N/A</v>
      </c>
      <c r="Z18" s="5" t="e">
        <f t="shared" si="8"/>
        <v>#N/A</v>
      </c>
      <c r="AA18" s="5">
        <f t="shared" si="9"/>
        <v>0</v>
      </c>
      <c r="AB18" s="5" t="e">
        <f t="shared" si="10"/>
        <v>#N/A</v>
      </c>
    </row>
    <row r="19" spans="1:28">
      <c r="A19" s="4" t="s">
        <v>48</v>
      </c>
      <c r="B19" s="5">
        <v>3</v>
      </c>
      <c r="C19" s="9"/>
      <c r="D19" s="5"/>
      <c r="E19" s="5"/>
      <c r="F19" s="5"/>
      <c r="G19" s="5"/>
      <c r="H19" s="5"/>
      <c r="I19" s="5"/>
      <c r="J19" s="5"/>
      <c r="K19" s="5"/>
      <c r="L19" s="5"/>
      <c r="M19" s="5" t="e">
        <f>INDEX('Ворота на складе'!$O:$O,MATCH(V19,'Ворота на складе'!$X:$X,0))</f>
        <v>#N/A</v>
      </c>
      <c r="N19" s="4"/>
      <c r="P19" s="5" t="e">
        <f t="shared" si="0"/>
        <v>#N/A</v>
      </c>
      <c r="Q19" s="5" t="e">
        <f t="shared" si="1"/>
        <v>#N/A</v>
      </c>
      <c r="R19" s="10" t="e">
        <f t="shared" si="2"/>
        <v>#N/A</v>
      </c>
      <c r="S19" s="5" t="e">
        <f t="shared" si="3"/>
        <v>#N/A</v>
      </c>
      <c r="T19" s="5" t="e">
        <f t="shared" si="11"/>
        <v>#N/A</v>
      </c>
      <c r="U19" s="5" t="e">
        <f t="shared" si="5"/>
        <v>#N/A</v>
      </c>
      <c r="V19" s="5" t="e">
        <f t="shared" si="6"/>
        <v>#N/A</v>
      </c>
      <c r="Y19" s="5" t="e">
        <f t="shared" si="7"/>
        <v>#N/A</v>
      </c>
      <c r="Z19" s="5" t="e">
        <f t="shared" si="8"/>
        <v>#N/A</v>
      </c>
      <c r="AA19" s="5">
        <f t="shared" si="9"/>
        <v>0</v>
      </c>
      <c r="AB19" s="5" t="e">
        <f t="shared" si="10"/>
        <v>#N/A</v>
      </c>
    </row>
    <row r="20" spans="1:28">
      <c r="A20" s="1" t="s">
        <v>32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 t="e">
        <f>INDEX('Ворота на складе'!$O:$O,MATCH(V20,'Ворота на складе'!$X:$X,0))</f>
        <v>#N/A</v>
      </c>
      <c r="N20" s="4"/>
      <c r="P20" s="5" t="e">
        <f t="shared" si="0"/>
        <v>#N/A</v>
      </c>
      <c r="Q20" s="5" t="e">
        <f t="shared" si="1"/>
        <v>#N/A</v>
      </c>
      <c r="R20" s="10" t="e">
        <f t="shared" si="2"/>
        <v>#N/A</v>
      </c>
      <c r="S20" s="5" t="e">
        <f t="shared" si="3"/>
        <v>#N/A</v>
      </c>
      <c r="T20" s="5" t="e">
        <f t="shared" si="11"/>
        <v>#N/A</v>
      </c>
      <c r="U20" s="5" t="e">
        <f t="shared" si="5"/>
        <v>#N/A</v>
      </c>
      <c r="V20" s="5" t="e">
        <f t="shared" si="6"/>
        <v>#N/A</v>
      </c>
      <c r="Y20" s="5" t="e">
        <f t="shared" si="7"/>
        <v>#N/A</v>
      </c>
      <c r="Z20" s="5" t="e">
        <f t="shared" si="8"/>
        <v>#N/A</v>
      </c>
      <c r="AA20" s="5">
        <f t="shared" si="9"/>
        <v>0</v>
      </c>
      <c r="AB20" s="5" t="e">
        <f t="shared" si="10"/>
        <v>#N/A</v>
      </c>
    </row>
    <row r="21" spans="1:28">
      <c r="A21" s="4" t="s">
        <v>33</v>
      </c>
      <c r="B21" s="5">
        <v>1</v>
      </c>
      <c r="D21" s="5"/>
      <c r="E21" s="5"/>
      <c r="F21" s="5"/>
      <c r="G21" s="5"/>
      <c r="H21" s="5"/>
      <c r="I21" s="5"/>
      <c r="J21" s="5"/>
      <c r="K21" s="5"/>
      <c r="L21" s="5"/>
      <c r="M21" s="5" t="e">
        <f>INDEX('Ворота на складе'!$O:$O,MATCH(V21,'Ворота на складе'!$X:$X,0))</f>
        <v>#N/A</v>
      </c>
      <c r="N21" s="4"/>
      <c r="P21" s="5" t="e">
        <f t="shared" si="0"/>
        <v>#N/A</v>
      </c>
      <c r="Q21" s="5" t="e">
        <f t="shared" si="1"/>
        <v>#N/A</v>
      </c>
      <c r="R21" s="10" t="e">
        <f t="shared" si="2"/>
        <v>#N/A</v>
      </c>
      <c r="S21" s="5" t="e">
        <f t="shared" si="3"/>
        <v>#N/A</v>
      </c>
      <c r="T21" s="5" t="e">
        <f t="shared" si="11"/>
        <v>#N/A</v>
      </c>
      <c r="U21" s="5" t="e">
        <f t="shared" si="5"/>
        <v>#N/A</v>
      </c>
      <c r="V21" s="5" t="e">
        <f t="shared" si="6"/>
        <v>#N/A</v>
      </c>
      <c r="Y21" s="5" t="e">
        <f t="shared" si="7"/>
        <v>#N/A</v>
      </c>
      <c r="Z21" s="5" t="e">
        <f t="shared" si="8"/>
        <v>#N/A</v>
      </c>
      <c r="AA21" s="5">
        <f t="shared" si="9"/>
        <v>0</v>
      </c>
      <c r="AB21" s="5" t="e">
        <f t="shared" si="10"/>
        <v>#N/A</v>
      </c>
    </row>
    <row r="22" spans="1:28">
      <c r="A22" s="4" t="s">
        <v>34</v>
      </c>
      <c r="B22" s="5">
        <v>2</v>
      </c>
      <c r="D22" s="5"/>
      <c r="E22" s="5"/>
      <c r="F22" s="5"/>
      <c r="G22" s="5"/>
      <c r="H22" s="5"/>
      <c r="I22" s="5"/>
      <c r="J22" s="5"/>
      <c r="K22" s="5"/>
      <c r="L22" s="5"/>
      <c r="M22" s="5" t="e">
        <f>INDEX('Ворота на складе'!$O:$O,MATCH(V22,'Ворота на складе'!$X:$X,0))</f>
        <v>#N/A</v>
      </c>
      <c r="N22" s="4"/>
      <c r="P22" s="5" t="e">
        <f t="shared" si="0"/>
        <v>#N/A</v>
      </c>
      <c r="Q22" s="5" t="e">
        <f t="shared" si="1"/>
        <v>#N/A</v>
      </c>
      <c r="R22" s="10" t="e">
        <f t="shared" si="2"/>
        <v>#N/A</v>
      </c>
      <c r="S22" s="5" t="e">
        <f t="shared" si="3"/>
        <v>#N/A</v>
      </c>
      <c r="T22" s="5" t="e">
        <f t="shared" si="11"/>
        <v>#N/A</v>
      </c>
      <c r="U22" s="5" t="e">
        <f t="shared" si="5"/>
        <v>#N/A</v>
      </c>
      <c r="V22" s="5" t="e">
        <f t="shared" si="6"/>
        <v>#N/A</v>
      </c>
      <c r="Y22" s="5" t="e">
        <f t="shared" si="7"/>
        <v>#N/A</v>
      </c>
      <c r="Z22" s="5" t="e">
        <f t="shared" si="8"/>
        <v>#N/A</v>
      </c>
      <c r="AA22" s="5">
        <f t="shared" si="9"/>
        <v>0</v>
      </c>
      <c r="AB22" s="5" t="e">
        <f t="shared" si="10"/>
        <v>#N/A</v>
      </c>
    </row>
    <row r="23" spans="1:28">
      <c r="A23" s="4" t="s">
        <v>35</v>
      </c>
      <c r="B23" s="5">
        <v>3</v>
      </c>
      <c r="D23" s="5"/>
      <c r="E23" s="5"/>
      <c r="F23" s="5"/>
      <c r="G23" s="5"/>
      <c r="H23" s="5"/>
      <c r="I23" s="5"/>
      <c r="J23" s="5"/>
      <c r="K23" s="5"/>
      <c r="L23" s="5"/>
      <c r="M23" s="5" t="e">
        <f>INDEX('Ворота на складе'!$O:$O,MATCH(V23,'Ворота на складе'!$X:$X,0))</f>
        <v>#N/A</v>
      </c>
      <c r="N23" s="4"/>
      <c r="P23" s="5" t="e">
        <f t="shared" si="0"/>
        <v>#N/A</v>
      </c>
      <c r="Q23" s="5" t="e">
        <f t="shared" si="1"/>
        <v>#N/A</v>
      </c>
      <c r="R23" s="10" t="e">
        <f t="shared" si="2"/>
        <v>#N/A</v>
      </c>
      <c r="S23" s="5" t="e">
        <f t="shared" si="3"/>
        <v>#N/A</v>
      </c>
      <c r="T23" s="5" t="e">
        <f t="shared" si="11"/>
        <v>#N/A</v>
      </c>
      <c r="U23" s="5" t="e">
        <f t="shared" si="5"/>
        <v>#N/A</v>
      </c>
      <c r="V23" s="5" t="e">
        <f t="shared" si="6"/>
        <v>#N/A</v>
      </c>
      <c r="Y23" s="5" t="e">
        <f t="shared" si="7"/>
        <v>#N/A</v>
      </c>
      <c r="Z23" s="5" t="e">
        <f t="shared" si="8"/>
        <v>#N/A</v>
      </c>
      <c r="AA23" s="5">
        <f t="shared" si="9"/>
        <v>0</v>
      </c>
      <c r="AB23" s="5" t="e">
        <f t="shared" si="10"/>
        <v>#N/A</v>
      </c>
    </row>
    <row r="24" spans="1:28">
      <c r="A24" s="16" t="s">
        <v>15</v>
      </c>
      <c r="D24" s="5"/>
      <c r="E24" s="5"/>
      <c r="F24" s="5"/>
      <c r="G24" s="5"/>
      <c r="H24" s="5"/>
      <c r="I24" s="5"/>
      <c r="J24" s="5"/>
      <c r="K24" s="5"/>
      <c r="L24" s="5"/>
      <c r="M24" s="5" t="e">
        <f>INDEX('Ворота на складе'!$O:$O,MATCH(V24,'Ворота на складе'!$X:$X,0))</f>
        <v>#N/A</v>
      </c>
      <c r="N24" s="4"/>
      <c r="P24" s="5" t="e">
        <f t="shared" si="0"/>
        <v>#N/A</v>
      </c>
      <c r="Q24" s="5" t="e">
        <f t="shared" si="1"/>
        <v>#N/A</v>
      </c>
      <c r="R24" s="10" t="e">
        <f t="shared" si="2"/>
        <v>#N/A</v>
      </c>
      <c r="S24" s="5" t="e">
        <f t="shared" si="3"/>
        <v>#N/A</v>
      </c>
      <c r="T24" s="5" t="e">
        <f t="shared" si="11"/>
        <v>#N/A</v>
      </c>
      <c r="U24" s="5" t="e">
        <f t="shared" si="5"/>
        <v>#N/A</v>
      </c>
      <c r="V24" s="5" t="e">
        <f t="shared" si="6"/>
        <v>#N/A</v>
      </c>
      <c r="Y24" s="5" t="e">
        <f t="shared" si="7"/>
        <v>#N/A</v>
      </c>
      <c r="Z24" s="5" t="e">
        <f t="shared" si="8"/>
        <v>#N/A</v>
      </c>
      <c r="AA24" s="5">
        <f t="shared" si="9"/>
        <v>0</v>
      </c>
      <c r="AB24" s="5" t="e">
        <f t="shared" si="10"/>
        <v>#N/A</v>
      </c>
    </row>
    <row r="25" spans="1:28">
      <c r="A25" s="5">
        <v>2085</v>
      </c>
      <c r="B25" s="5">
        <v>1</v>
      </c>
      <c r="D25" s="5"/>
      <c r="E25" s="5"/>
      <c r="F25" s="5"/>
      <c r="G25" s="5"/>
      <c r="H25" s="5"/>
      <c r="I25" s="5"/>
      <c r="J25" s="5"/>
      <c r="K25" s="5"/>
      <c r="L25" s="5"/>
      <c r="M25" s="5" t="e">
        <f>INDEX('Ворота на складе'!$O:$O,MATCH(V25,'Ворота на складе'!$X:$X,0))</f>
        <v>#N/A</v>
      </c>
      <c r="N25" s="4"/>
      <c r="P25" s="5" t="e">
        <f t="shared" si="0"/>
        <v>#N/A</v>
      </c>
      <c r="Q25" s="5" t="e">
        <f t="shared" si="1"/>
        <v>#N/A</v>
      </c>
      <c r="R25" s="10" t="e">
        <f t="shared" si="2"/>
        <v>#N/A</v>
      </c>
      <c r="S25" s="5" t="e">
        <f t="shared" si="3"/>
        <v>#N/A</v>
      </c>
      <c r="T25" s="5" t="e">
        <f t="shared" si="11"/>
        <v>#N/A</v>
      </c>
      <c r="U25" s="5" t="e">
        <f t="shared" si="5"/>
        <v>#N/A</v>
      </c>
      <c r="V25" s="5" t="e">
        <f t="shared" si="6"/>
        <v>#N/A</v>
      </c>
      <c r="Y25" s="5" t="e">
        <f t="shared" si="7"/>
        <v>#N/A</v>
      </c>
      <c r="Z25" s="5" t="e">
        <f t="shared" si="8"/>
        <v>#N/A</v>
      </c>
      <c r="AA25" s="5">
        <f t="shared" si="9"/>
        <v>0</v>
      </c>
      <c r="AB25" s="5" t="e">
        <f t="shared" si="10"/>
        <v>#N/A</v>
      </c>
    </row>
    <row r="26" spans="1:28">
      <c r="A26" s="5">
        <v>2210</v>
      </c>
      <c r="B26" s="5">
        <v>2</v>
      </c>
      <c r="D26" s="5"/>
      <c r="E26" s="5"/>
      <c r="F26" s="5"/>
      <c r="G26" s="5"/>
      <c r="H26" s="5"/>
      <c r="I26" s="5"/>
      <c r="J26" s="5"/>
      <c r="K26" s="5"/>
      <c r="L26" s="5"/>
      <c r="M26" s="5" t="e">
        <f>INDEX('Ворота на складе'!$O:$O,MATCH(V26,'Ворота на складе'!$X:$X,0))</f>
        <v>#N/A</v>
      </c>
      <c r="N26" s="4"/>
      <c r="P26" s="5" t="e">
        <f t="shared" si="0"/>
        <v>#N/A</v>
      </c>
      <c r="Q26" s="5" t="e">
        <f t="shared" si="1"/>
        <v>#N/A</v>
      </c>
      <c r="R26" s="10" t="e">
        <f t="shared" si="2"/>
        <v>#N/A</v>
      </c>
      <c r="S26" s="5" t="e">
        <f t="shared" si="3"/>
        <v>#N/A</v>
      </c>
      <c r="T26" s="5" t="e">
        <f t="shared" si="11"/>
        <v>#N/A</v>
      </c>
      <c r="U26" s="5" t="e">
        <f t="shared" si="5"/>
        <v>#N/A</v>
      </c>
      <c r="V26" s="5" t="e">
        <f t="shared" si="6"/>
        <v>#N/A</v>
      </c>
      <c r="Y26" s="5" t="e">
        <f t="shared" si="7"/>
        <v>#N/A</v>
      </c>
      <c r="Z26" s="5" t="e">
        <f t="shared" si="8"/>
        <v>#N/A</v>
      </c>
      <c r="AA26" s="5">
        <f t="shared" si="9"/>
        <v>0</v>
      </c>
      <c r="AB26" s="5" t="e">
        <f t="shared" si="10"/>
        <v>#N/A</v>
      </c>
    </row>
    <row r="27" spans="1:28">
      <c r="A27" s="5">
        <v>2335</v>
      </c>
      <c r="B27" s="5">
        <v>3</v>
      </c>
      <c r="D27" s="5"/>
      <c r="E27" s="5"/>
      <c r="F27" s="5"/>
      <c r="G27" s="5"/>
      <c r="H27" s="5"/>
      <c r="I27" s="5"/>
      <c r="J27" s="5"/>
      <c r="K27" s="5"/>
      <c r="L27" s="5"/>
      <c r="M27" s="5" t="e">
        <f>INDEX('Ворота на складе'!$O:$O,MATCH(V27,'Ворота на складе'!$X:$X,0))</f>
        <v>#N/A</v>
      </c>
      <c r="N27" s="4"/>
      <c r="P27" s="5" t="e">
        <f t="shared" si="0"/>
        <v>#N/A</v>
      </c>
      <c r="Q27" s="5" t="e">
        <f t="shared" si="1"/>
        <v>#N/A</v>
      </c>
      <c r="R27" s="10" t="e">
        <f t="shared" si="2"/>
        <v>#N/A</v>
      </c>
      <c r="S27" s="5" t="e">
        <f t="shared" si="3"/>
        <v>#N/A</v>
      </c>
      <c r="T27" s="5" t="e">
        <f t="shared" si="11"/>
        <v>#N/A</v>
      </c>
      <c r="U27" s="5" t="e">
        <f t="shared" si="5"/>
        <v>#N/A</v>
      </c>
      <c r="V27" s="5" t="e">
        <f t="shared" si="6"/>
        <v>#N/A</v>
      </c>
      <c r="Y27" s="5" t="e">
        <f t="shared" si="7"/>
        <v>#N/A</v>
      </c>
      <c r="Z27" s="5" t="e">
        <f t="shared" si="8"/>
        <v>#N/A</v>
      </c>
      <c r="AA27" s="5">
        <f t="shared" si="9"/>
        <v>0</v>
      </c>
      <c r="AB27" s="5" t="e">
        <f t="shared" si="10"/>
        <v>#N/A</v>
      </c>
    </row>
    <row r="28" spans="1:28">
      <c r="A28" s="5">
        <v>2460</v>
      </c>
      <c r="B28" s="5">
        <v>4</v>
      </c>
      <c r="D28" s="5"/>
      <c r="E28" s="5"/>
      <c r="F28" s="5"/>
      <c r="G28" s="5"/>
      <c r="H28" s="5"/>
      <c r="I28" s="5"/>
      <c r="J28" s="5"/>
      <c r="K28" s="5"/>
      <c r="L28" s="5"/>
      <c r="M28" s="5" t="e">
        <f>INDEX('Ворота на складе'!$O:$O,MATCH(V28,'Ворота на складе'!$X:$X,0))</f>
        <v>#N/A</v>
      </c>
      <c r="N28" s="4"/>
      <c r="P28" s="5" t="e">
        <f t="shared" si="0"/>
        <v>#N/A</v>
      </c>
      <c r="Q28" s="5" t="e">
        <f t="shared" si="1"/>
        <v>#N/A</v>
      </c>
      <c r="R28" s="10" t="e">
        <f t="shared" si="2"/>
        <v>#N/A</v>
      </c>
      <c r="S28" s="5" t="e">
        <f t="shared" si="3"/>
        <v>#N/A</v>
      </c>
      <c r="T28" s="5" t="e">
        <f t="shared" si="11"/>
        <v>#N/A</v>
      </c>
      <c r="U28" s="5" t="e">
        <f t="shared" si="5"/>
        <v>#N/A</v>
      </c>
      <c r="V28" s="5" t="e">
        <f t="shared" si="6"/>
        <v>#N/A</v>
      </c>
      <c r="Y28" s="5" t="e">
        <f t="shared" si="7"/>
        <v>#N/A</v>
      </c>
      <c r="Z28" s="5" t="e">
        <f t="shared" si="8"/>
        <v>#N/A</v>
      </c>
      <c r="AA28" s="5">
        <f t="shared" si="9"/>
        <v>0</v>
      </c>
      <c r="AB28" s="5" t="e">
        <f t="shared" si="10"/>
        <v>#N/A</v>
      </c>
    </row>
    <row r="29" spans="1:28">
      <c r="A29" s="5">
        <v>2585</v>
      </c>
      <c r="B29" s="5">
        <v>5</v>
      </c>
      <c r="D29" s="5"/>
      <c r="E29" s="5"/>
      <c r="F29" s="5"/>
      <c r="G29" s="5"/>
      <c r="H29" s="5"/>
      <c r="I29" s="5"/>
      <c r="J29" s="5"/>
      <c r="K29" s="5"/>
      <c r="L29" s="5"/>
      <c r="M29" s="5" t="e">
        <f>INDEX('Ворота на складе'!$O:$O,MATCH(V29,'Ворота на складе'!$X:$X,0))</f>
        <v>#N/A</v>
      </c>
      <c r="N29" s="4"/>
      <c r="P29" s="5" t="e">
        <f t="shared" si="0"/>
        <v>#N/A</v>
      </c>
      <c r="Q29" s="5" t="e">
        <f t="shared" si="1"/>
        <v>#N/A</v>
      </c>
      <c r="R29" s="10" t="e">
        <f t="shared" si="2"/>
        <v>#N/A</v>
      </c>
      <c r="S29" s="5" t="e">
        <f t="shared" si="3"/>
        <v>#N/A</v>
      </c>
      <c r="T29" s="5" t="e">
        <f t="shared" si="11"/>
        <v>#N/A</v>
      </c>
      <c r="U29" s="5" t="e">
        <f t="shared" si="5"/>
        <v>#N/A</v>
      </c>
      <c r="V29" s="5" t="e">
        <f t="shared" si="6"/>
        <v>#N/A</v>
      </c>
      <c r="Y29" s="5" t="e">
        <f t="shared" si="7"/>
        <v>#N/A</v>
      </c>
      <c r="Z29" s="5" t="e">
        <f t="shared" si="8"/>
        <v>#N/A</v>
      </c>
      <c r="AA29" s="5">
        <f t="shared" si="9"/>
        <v>0</v>
      </c>
      <c r="AB29" s="5" t="e">
        <f t="shared" si="10"/>
        <v>#N/A</v>
      </c>
    </row>
    <row r="30" spans="1:28">
      <c r="A30" s="5">
        <v>2710</v>
      </c>
      <c r="B30" s="5">
        <v>6</v>
      </c>
      <c r="D30" s="5"/>
      <c r="E30" s="5"/>
      <c r="F30" s="5"/>
      <c r="G30" s="5"/>
      <c r="H30" s="5"/>
      <c r="I30" s="5"/>
      <c r="J30" s="5"/>
      <c r="K30" s="5"/>
      <c r="L30" s="5"/>
      <c r="M30" s="5" t="e">
        <f>INDEX('Ворота на складе'!$O:$O,MATCH(V30,'Ворота на складе'!$X:$X,0))</f>
        <v>#N/A</v>
      </c>
      <c r="N30" s="4"/>
      <c r="P30" s="5" t="e">
        <f t="shared" si="0"/>
        <v>#N/A</v>
      </c>
      <c r="Q30" s="5" t="e">
        <f t="shared" si="1"/>
        <v>#N/A</v>
      </c>
      <c r="R30" s="10" t="e">
        <f t="shared" si="2"/>
        <v>#N/A</v>
      </c>
      <c r="S30" s="5" t="e">
        <f t="shared" si="3"/>
        <v>#N/A</v>
      </c>
      <c r="T30" s="5" t="e">
        <f t="shared" si="11"/>
        <v>#N/A</v>
      </c>
      <c r="U30" s="5" t="e">
        <f t="shared" si="5"/>
        <v>#N/A</v>
      </c>
      <c r="V30" s="5" t="e">
        <f t="shared" si="6"/>
        <v>#N/A</v>
      </c>
      <c r="Y30" s="5" t="e">
        <f t="shared" si="7"/>
        <v>#N/A</v>
      </c>
      <c r="Z30" s="5" t="e">
        <f t="shared" si="8"/>
        <v>#N/A</v>
      </c>
      <c r="AA30" s="5">
        <f t="shared" si="9"/>
        <v>0</v>
      </c>
      <c r="AB30" s="5" t="e">
        <f t="shared" si="10"/>
        <v>#N/A</v>
      </c>
    </row>
    <row r="31" spans="1:28">
      <c r="A31" s="5">
        <v>2835</v>
      </c>
      <c r="B31" s="5">
        <v>7</v>
      </c>
      <c r="D31" s="5"/>
      <c r="E31" s="5"/>
      <c r="F31" s="5"/>
      <c r="G31" s="5"/>
      <c r="H31" s="5"/>
      <c r="I31" s="5"/>
      <c r="J31" s="5"/>
      <c r="K31" s="5"/>
      <c r="L31" s="5"/>
      <c r="M31" s="5" t="e">
        <f>INDEX('Ворота на складе'!$O:$O,MATCH(V31,'Ворота на складе'!$X:$X,0))</f>
        <v>#N/A</v>
      </c>
      <c r="N31" s="4"/>
      <c r="P31" s="5" t="e">
        <f t="shared" si="0"/>
        <v>#N/A</v>
      </c>
      <c r="Q31" s="5" t="e">
        <f t="shared" si="1"/>
        <v>#N/A</v>
      </c>
      <c r="R31" s="10" t="e">
        <f t="shared" si="2"/>
        <v>#N/A</v>
      </c>
      <c r="S31" s="5" t="e">
        <f t="shared" si="3"/>
        <v>#N/A</v>
      </c>
      <c r="T31" s="5" t="e">
        <f t="shared" si="11"/>
        <v>#N/A</v>
      </c>
      <c r="U31" s="5" t="e">
        <f t="shared" si="5"/>
        <v>#N/A</v>
      </c>
      <c r="V31" s="5" t="e">
        <f t="shared" si="6"/>
        <v>#N/A</v>
      </c>
      <c r="Y31" s="5" t="e">
        <f t="shared" si="7"/>
        <v>#N/A</v>
      </c>
      <c r="Z31" s="5" t="e">
        <f t="shared" si="8"/>
        <v>#N/A</v>
      </c>
      <c r="AA31" s="5">
        <f t="shared" si="9"/>
        <v>0</v>
      </c>
      <c r="AB31" s="5" t="e">
        <f t="shared" si="10"/>
        <v>#N/A</v>
      </c>
    </row>
    <row r="32" spans="1:28">
      <c r="A32" s="5">
        <v>2960</v>
      </c>
      <c r="B32" s="5">
        <v>8</v>
      </c>
      <c r="D32" s="5"/>
      <c r="E32" s="5"/>
      <c r="F32" s="5"/>
      <c r="G32" s="5"/>
      <c r="H32" s="5"/>
      <c r="I32" s="5"/>
      <c r="J32" s="5"/>
      <c r="K32" s="5"/>
      <c r="L32" s="5"/>
      <c r="M32" s="5" t="e">
        <f>INDEX('Ворота на складе'!$O:$O,MATCH(V32,'Ворота на складе'!$X:$X,0))</f>
        <v>#N/A</v>
      </c>
      <c r="N32" s="4"/>
      <c r="P32" s="5" t="e">
        <f t="shared" si="0"/>
        <v>#N/A</v>
      </c>
      <c r="Q32" s="5" t="e">
        <f t="shared" si="1"/>
        <v>#N/A</v>
      </c>
      <c r="R32" s="10" t="e">
        <f t="shared" si="2"/>
        <v>#N/A</v>
      </c>
      <c r="S32" s="5" t="e">
        <f t="shared" si="3"/>
        <v>#N/A</v>
      </c>
      <c r="T32" s="5" t="e">
        <f t="shared" si="11"/>
        <v>#N/A</v>
      </c>
      <c r="U32" s="5" t="e">
        <f t="shared" si="5"/>
        <v>#N/A</v>
      </c>
      <c r="V32" s="5" t="e">
        <f t="shared" si="6"/>
        <v>#N/A</v>
      </c>
      <c r="Y32" s="5" t="e">
        <f t="shared" si="7"/>
        <v>#N/A</v>
      </c>
      <c r="Z32" s="5" t="e">
        <f t="shared" si="8"/>
        <v>#N/A</v>
      </c>
      <c r="AA32" s="5">
        <f t="shared" si="9"/>
        <v>0</v>
      </c>
      <c r="AB32" s="5" t="e">
        <f t="shared" si="10"/>
        <v>#N/A</v>
      </c>
    </row>
    <row r="33" spans="1:28">
      <c r="A33" s="5">
        <v>3085</v>
      </c>
      <c r="B33" s="5">
        <v>9</v>
      </c>
      <c r="D33" s="5"/>
      <c r="E33" s="5"/>
      <c r="F33" s="5"/>
      <c r="G33" s="5"/>
      <c r="H33" s="5"/>
      <c r="I33" s="5"/>
      <c r="J33" s="5"/>
      <c r="K33" s="5"/>
      <c r="L33" s="5"/>
      <c r="M33" s="5" t="e">
        <f>INDEX('Ворота на складе'!$O:$O,MATCH(V33,'Ворота на складе'!$X:$X,0))</f>
        <v>#N/A</v>
      </c>
      <c r="N33" s="4"/>
      <c r="P33" s="5" t="e">
        <f t="shared" si="0"/>
        <v>#N/A</v>
      </c>
      <c r="Q33" s="5" t="e">
        <f t="shared" si="1"/>
        <v>#N/A</v>
      </c>
      <c r="R33" s="10" t="e">
        <f t="shared" si="2"/>
        <v>#N/A</v>
      </c>
      <c r="S33" s="5" t="e">
        <f t="shared" si="3"/>
        <v>#N/A</v>
      </c>
      <c r="T33" s="5" t="e">
        <f t="shared" si="11"/>
        <v>#N/A</v>
      </c>
      <c r="U33" s="5" t="e">
        <f t="shared" si="5"/>
        <v>#N/A</v>
      </c>
      <c r="V33" s="5" t="e">
        <f t="shared" si="6"/>
        <v>#N/A</v>
      </c>
      <c r="Y33" s="5" t="e">
        <f t="shared" si="7"/>
        <v>#N/A</v>
      </c>
      <c r="Z33" s="5" t="e">
        <f t="shared" si="8"/>
        <v>#N/A</v>
      </c>
      <c r="AA33" s="5">
        <f t="shared" si="9"/>
        <v>0</v>
      </c>
      <c r="AB33" s="5" t="e">
        <f t="shared" si="10"/>
        <v>#N/A</v>
      </c>
    </row>
    <row r="34" spans="1:28">
      <c r="A34" s="5">
        <v>3210</v>
      </c>
      <c r="B34" s="5">
        <v>10</v>
      </c>
    </row>
    <row r="35" spans="1:28">
      <c r="A35" s="5">
        <v>3335</v>
      </c>
      <c r="B35" s="5">
        <v>11</v>
      </c>
    </row>
    <row r="36" spans="1:28">
      <c r="A36" s="5">
        <v>3460</v>
      </c>
      <c r="B36" s="5">
        <v>12</v>
      </c>
    </row>
    <row r="37" spans="1:28">
      <c r="A37" s="5">
        <v>3585</v>
      </c>
      <c r="B37" s="5">
        <v>13</v>
      </c>
    </row>
    <row r="38" spans="1:28">
      <c r="A38" s="5">
        <v>3710</v>
      </c>
      <c r="B38" s="5">
        <v>14</v>
      </c>
    </row>
    <row r="39" spans="1:28">
      <c r="A39" s="5">
        <v>3835</v>
      </c>
      <c r="B39" s="5">
        <v>15</v>
      </c>
    </row>
    <row r="40" spans="1:28">
      <c r="A40" s="5">
        <v>3960</v>
      </c>
      <c r="B40" s="5">
        <v>16</v>
      </c>
    </row>
    <row r="41" spans="1:28">
      <c r="A41" s="5">
        <v>4085</v>
      </c>
      <c r="B41" s="5">
        <v>17</v>
      </c>
    </row>
    <row r="42" spans="1:28">
      <c r="A42" s="5">
        <v>4210</v>
      </c>
      <c r="B42" s="5">
        <v>18</v>
      </c>
    </row>
    <row r="43" spans="1:28">
      <c r="A43" s="5">
        <v>4335</v>
      </c>
      <c r="B43" s="5">
        <v>19</v>
      </c>
    </row>
    <row r="44" spans="1:28">
      <c r="A44" s="5">
        <v>4460</v>
      </c>
      <c r="B44" s="5">
        <v>20</v>
      </c>
    </row>
    <row r="45" spans="1:28">
      <c r="A45" s="5">
        <v>4585</v>
      </c>
      <c r="B45" s="5">
        <v>21</v>
      </c>
    </row>
    <row r="46" spans="1:28">
      <c r="A46" s="5">
        <v>4710</v>
      </c>
      <c r="B46" s="5">
        <v>22</v>
      </c>
    </row>
    <row r="47" spans="1:28">
      <c r="A47" s="5">
        <v>4835</v>
      </c>
      <c r="B47" s="5">
        <v>23</v>
      </c>
    </row>
    <row r="48" spans="1:28">
      <c r="A48" s="5">
        <v>4960</v>
      </c>
      <c r="B48" s="5">
        <v>24</v>
      </c>
    </row>
    <row r="49" spans="1:2">
      <c r="A49" s="5">
        <v>5085</v>
      </c>
      <c r="B49" s="5">
        <v>25</v>
      </c>
    </row>
    <row r="50" spans="1:2">
      <c r="A50" s="5">
        <v>5210</v>
      </c>
      <c r="B50" s="5">
        <v>26</v>
      </c>
    </row>
    <row r="51" spans="1:2">
      <c r="A51" s="5">
        <v>5335</v>
      </c>
      <c r="B51" s="5">
        <v>27</v>
      </c>
    </row>
    <row r="52" spans="1:2">
      <c r="A52" s="1" t="s">
        <v>14</v>
      </c>
    </row>
    <row r="53" spans="1:2">
      <c r="A53" s="5">
        <v>2250</v>
      </c>
      <c r="B53" s="5">
        <v>1</v>
      </c>
    </row>
    <row r="54" spans="1:2">
      <c r="A54" s="5">
        <v>2375</v>
      </c>
      <c r="B54" s="5">
        <v>2</v>
      </c>
    </row>
    <row r="55" spans="1:2">
      <c r="A55" s="5">
        <v>2500</v>
      </c>
      <c r="B55" s="5">
        <v>3</v>
      </c>
    </row>
    <row r="56" spans="1:2">
      <c r="A56" s="5">
        <v>2625</v>
      </c>
      <c r="B56" s="5">
        <v>4</v>
      </c>
    </row>
    <row r="57" spans="1:2">
      <c r="A57" s="5">
        <v>2750</v>
      </c>
      <c r="B57" s="5">
        <v>5</v>
      </c>
    </row>
    <row r="58" spans="1:2">
      <c r="A58" s="5">
        <v>2875</v>
      </c>
      <c r="B58" s="5">
        <v>6</v>
      </c>
    </row>
    <row r="59" spans="1:2">
      <c r="A59" s="5">
        <v>3000</v>
      </c>
      <c r="B59" s="5">
        <v>7</v>
      </c>
    </row>
    <row r="60" spans="1:2">
      <c r="A60" s="5">
        <v>3125</v>
      </c>
      <c r="B60" s="5">
        <v>8</v>
      </c>
    </row>
    <row r="61" spans="1:2">
      <c r="A61" s="5">
        <v>3250</v>
      </c>
      <c r="B61" s="5">
        <v>9</v>
      </c>
    </row>
    <row r="62" spans="1:2">
      <c r="A62" s="5">
        <v>3375</v>
      </c>
      <c r="B62" s="5">
        <v>10</v>
      </c>
    </row>
    <row r="63" spans="1:2">
      <c r="A63" s="5">
        <v>3500</v>
      </c>
      <c r="B63" s="5">
        <v>11</v>
      </c>
    </row>
    <row r="64" spans="1:2">
      <c r="A64" s="5">
        <v>3625</v>
      </c>
      <c r="B64" s="5">
        <v>12</v>
      </c>
    </row>
    <row r="65" spans="1:2">
      <c r="A65" s="5">
        <v>3750</v>
      </c>
      <c r="B65" s="5">
        <v>13</v>
      </c>
    </row>
    <row r="66" spans="1:2">
      <c r="A66" s="5">
        <v>3875</v>
      </c>
      <c r="B66" s="5">
        <v>14</v>
      </c>
    </row>
    <row r="67" spans="1:2">
      <c r="A67" s="5">
        <v>4000</v>
      </c>
      <c r="B67" s="5">
        <v>15</v>
      </c>
    </row>
    <row r="68" spans="1:2">
      <c r="A68" s="5">
        <v>4125</v>
      </c>
      <c r="B68" s="5">
        <v>16</v>
      </c>
    </row>
    <row r="69" spans="1:2">
      <c r="A69" s="5">
        <v>4250</v>
      </c>
      <c r="B69" s="5">
        <v>17</v>
      </c>
    </row>
    <row r="70" spans="1:2">
      <c r="A70" s="5">
        <v>4375</v>
      </c>
      <c r="B70" s="5">
        <v>18</v>
      </c>
    </row>
    <row r="71" spans="1:2">
      <c r="A71" s="5">
        <v>4500</v>
      </c>
      <c r="B71" s="5">
        <v>19</v>
      </c>
    </row>
    <row r="72" spans="1:2">
      <c r="A72" s="5">
        <v>4625</v>
      </c>
      <c r="B72" s="5">
        <v>20</v>
      </c>
    </row>
    <row r="73" spans="1:2">
      <c r="A73" s="5">
        <v>4750</v>
      </c>
      <c r="B73" s="5">
        <v>21</v>
      </c>
    </row>
    <row r="74" spans="1:2">
      <c r="A74" s="5">
        <v>4875</v>
      </c>
      <c r="B74" s="5">
        <v>22</v>
      </c>
    </row>
    <row r="75" spans="1:2">
      <c r="A75" s="5">
        <v>5000</v>
      </c>
      <c r="B75" s="5">
        <v>23</v>
      </c>
    </row>
    <row r="76" spans="1:2">
      <c r="A76" s="5">
        <v>5125</v>
      </c>
      <c r="B76" s="5">
        <v>24</v>
      </c>
    </row>
    <row r="77" spans="1:2">
      <c r="A77" s="5">
        <v>5250</v>
      </c>
      <c r="B77" s="5">
        <v>25</v>
      </c>
    </row>
    <row r="78" spans="1:2">
      <c r="A78" s="5">
        <v>5375</v>
      </c>
      <c r="B78" s="5">
        <v>26</v>
      </c>
    </row>
    <row r="79" spans="1:2">
      <c r="A79" s="5">
        <v>5500</v>
      </c>
      <c r="B79" s="5">
        <v>27</v>
      </c>
    </row>
    <row r="80" spans="1:2">
      <c r="A80" s="5">
        <v>5625</v>
      </c>
      <c r="B80" s="5">
        <v>28</v>
      </c>
    </row>
    <row r="81" spans="1:2">
      <c r="A81" s="5">
        <v>5750</v>
      </c>
      <c r="B81" s="5">
        <v>29</v>
      </c>
    </row>
    <row r="82" spans="1:2">
      <c r="A82" s="5">
        <v>5875</v>
      </c>
      <c r="B82" s="5">
        <v>30</v>
      </c>
    </row>
    <row r="83" spans="1:2">
      <c r="A83" s="5">
        <v>6000</v>
      </c>
      <c r="B83" s="5">
        <v>31</v>
      </c>
    </row>
    <row r="84" spans="1:2">
      <c r="A84" s="5">
        <v>6125</v>
      </c>
      <c r="B84" s="5">
        <v>32</v>
      </c>
    </row>
    <row r="85" spans="1:2">
      <c r="A85" s="5">
        <v>6250</v>
      </c>
      <c r="B85" s="5">
        <v>33</v>
      </c>
    </row>
    <row r="86" spans="1:2">
      <c r="A86" s="5">
        <v>6375</v>
      </c>
      <c r="B86" s="5">
        <v>34</v>
      </c>
    </row>
    <row r="87" spans="1:2">
      <c r="A87" s="5">
        <v>6500</v>
      </c>
      <c r="B87" s="5">
        <v>35</v>
      </c>
    </row>
    <row r="88" spans="1:2">
      <c r="A88" s="5">
        <v>6625</v>
      </c>
      <c r="B88" s="5">
        <v>36</v>
      </c>
    </row>
    <row r="89" spans="1:2">
      <c r="A89" s="5">
        <v>6750</v>
      </c>
      <c r="B89" s="5">
        <v>37</v>
      </c>
    </row>
    <row r="90" spans="1:2">
      <c r="A90" s="5">
        <v>6875</v>
      </c>
      <c r="B90" s="5">
        <v>38</v>
      </c>
    </row>
    <row r="91" spans="1:2">
      <c r="A91" s="5">
        <v>7000</v>
      </c>
      <c r="B91" s="5">
        <v>39</v>
      </c>
    </row>
    <row r="93" spans="1:2">
      <c r="A93" t="s">
        <v>42</v>
      </c>
    </row>
  </sheetData>
  <conditionalFormatting sqref="D3:L3 E4:L33 D4:D7">
    <cfRule type="expression" dxfId="20" priority="11">
      <formula>$A$3=D3</formula>
    </cfRule>
  </conditionalFormatting>
  <conditionalFormatting sqref="J3:K33">
    <cfRule type="expression" dxfId="19" priority="10">
      <formula>$A$3=L3</formula>
    </cfRule>
  </conditionalFormatting>
  <conditionalFormatting sqref="I3:I33">
    <cfRule type="expression" dxfId="18" priority="9">
      <formula>$A$3=L3</formula>
    </cfRule>
  </conditionalFormatting>
  <conditionalFormatting sqref="H3:H33">
    <cfRule type="expression" dxfId="17" priority="8">
      <formula>$A$3=L3</formula>
    </cfRule>
  </conditionalFormatting>
  <conditionalFormatting sqref="G3:G33">
    <cfRule type="expression" dxfId="16" priority="7">
      <formula>$A$3=L3</formula>
    </cfRule>
  </conditionalFormatting>
  <conditionalFormatting sqref="F3:F33">
    <cfRule type="expression" dxfId="15" priority="6">
      <formula>$A$3=L3</formula>
    </cfRule>
  </conditionalFormatting>
  <conditionalFormatting sqref="E3:E33">
    <cfRule type="expression" dxfId="14" priority="5">
      <formula>$A$3=L3</formula>
    </cfRule>
  </conditionalFormatting>
  <conditionalFormatting sqref="H3:I33">
    <cfRule type="expression" dxfId="13" priority="12">
      <formula>$A$3=I3</formula>
    </cfRule>
  </conditionalFormatting>
  <conditionalFormatting sqref="M3:M33">
    <cfRule type="expression" dxfId="12" priority="2">
      <formula>$A$3=L3</formula>
    </cfRule>
    <cfRule type="expression" dxfId="11" priority="4">
      <formula>$A$21=M3</formula>
    </cfRule>
  </conditionalFormatting>
  <conditionalFormatting sqref="K3:K33">
    <cfRule type="expression" dxfId="10" priority="3">
      <formula>$A$3=L3</formula>
    </cfRule>
  </conditionalFormatting>
  <conditionalFormatting sqref="N3:N33">
    <cfRule type="expression" dxfId="9" priority="1">
      <formula>$A$3=L3</formula>
    </cfRule>
  </conditionalFormatting>
  <dataValidations count="9">
    <dataValidation type="list" allowBlank="1" showInputMessage="1" showErrorMessage="1" sqref="G3:G33">
      <formula1>$A$14:$A$15</formula1>
    </dataValidation>
    <dataValidation type="list" allowBlank="1" showInputMessage="1" showErrorMessage="1" sqref="L3:L33">
      <formula1>$A$2:$A$3</formula1>
    </dataValidation>
    <dataValidation type="list" allowBlank="1" showInputMessage="1" showErrorMessage="1" sqref="I4:I33">
      <formula1>$A$5:$A$7</formula1>
    </dataValidation>
    <dataValidation type="list" allowBlank="1" showInputMessage="1" showErrorMessage="1" sqref="N3:N33">
      <formula1>$A$21:$A$23</formula1>
    </dataValidation>
    <dataValidation type="list" allowBlank="1" showInputMessage="1" showErrorMessage="1" sqref="F3:F33">
      <formula1>$A$25:$A$51</formula1>
    </dataValidation>
    <dataValidation type="list" allowBlank="1" showInputMessage="1" showErrorMessage="1" sqref="E3:E33">
      <formula1>$A$53:$A$91</formula1>
    </dataValidation>
    <dataValidation type="list" allowBlank="1" showInputMessage="1" showErrorMessage="1" sqref="H3:H33">
      <formula1>$A$17:$A$19</formula1>
    </dataValidation>
    <dataValidation type="list" allowBlank="1" showInputMessage="1" showErrorMessage="1" sqref="J3:J33">
      <formula1>$A$9:$A$12</formula1>
    </dataValidation>
    <dataValidation type="list" allowBlank="1" showInputMessage="1" showErrorMessage="1" errorTitle="Выберите из списка" sqref="I3">
      <formula1>$A$5:$A$7</formula1>
    </dataValidation>
  </dataValidations>
  <hyperlinks>
    <hyperlink ref="N1" location="'Ворота на складе'!A1" tooltip="Складские ворота" display="Забронировать ворота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3"/>
  <sheetViews>
    <sheetView tabSelected="1" workbookViewId="0">
      <pane ySplit="2" topLeftCell="A3" activePane="bottomLeft" state="frozenSplit"/>
      <selection activeCell="C1" sqref="C1"/>
      <selection pane="bottomLeft" activeCell="G1" sqref="G1"/>
    </sheetView>
  </sheetViews>
  <sheetFormatPr defaultRowHeight="15" outlineLevelCol="1"/>
  <cols>
    <col min="1" max="1" width="17.140625" customWidth="1" outlineLevel="1"/>
    <col min="2" max="2" width="10.7109375" style="3" customWidth="1" outlineLevel="1"/>
    <col min="3" max="3" width="6" customWidth="1"/>
    <col min="4" max="4" width="15.28515625" customWidth="1"/>
    <col min="7" max="7" width="17.28515625" customWidth="1"/>
    <col min="8" max="8" width="16.42578125" customWidth="1"/>
    <col min="9" max="9" width="12.7109375" customWidth="1"/>
    <col min="10" max="10" width="12.85546875" customWidth="1"/>
    <col min="11" max="11" width="11.140625" customWidth="1"/>
    <col min="12" max="12" width="15.7109375" customWidth="1"/>
    <col min="13" max="14" width="15.140625" customWidth="1"/>
    <col min="15" max="15" width="12.5703125" customWidth="1"/>
    <col min="24" max="24" width="14" customWidth="1"/>
  </cols>
  <sheetData>
    <row r="1" spans="1:24" ht="72" customHeight="1">
      <c r="A1" s="1" t="s">
        <v>4</v>
      </c>
      <c r="C1" s="3"/>
      <c r="D1" s="3"/>
      <c r="E1" s="3"/>
      <c r="G1" s="14" t="s">
        <v>29</v>
      </c>
      <c r="J1" s="30" t="s">
        <v>54</v>
      </c>
      <c r="K1" s="30"/>
      <c r="L1" s="30"/>
      <c r="M1" s="30"/>
      <c r="N1" s="30"/>
      <c r="O1" s="30"/>
    </row>
    <row r="2" spans="1:24" ht="30" customHeight="1">
      <c r="A2" s="4" t="str">
        <f>'Реестр ворот'!A2</f>
        <v>Рассчитаны</v>
      </c>
      <c r="B2" s="5">
        <v>1</v>
      </c>
      <c r="C2" s="9"/>
      <c r="D2" s="12" t="s">
        <v>30</v>
      </c>
      <c r="E2" s="5" t="s">
        <v>14</v>
      </c>
      <c r="F2" s="5" t="s">
        <v>15</v>
      </c>
      <c r="G2" s="5" t="s">
        <v>8</v>
      </c>
      <c r="H2" s="5" t="s">
        <v>16</v>
      </c>
      <c r="I2" s="5" t="s">
        <v>20</v>
      </c>
      <c r="J2" s="5" t="s">
        <v>17</v>
      </c>
      <c r="K2" s="5" t="s">
        <v>21</v>
      </c>
      <c r="L2" s="12" t="s">
        <v>24</v>
      </c>
      <c r="M2" s="12" t="s">
        <v>25</v>
      </c>
      <c r="N2" s="12" t="s">
        <v>26</v>
      </c>
      <c r="O2" s="11" t="s">
        <v>23</v>
      </c>
      <c r="R2" s="12" t="s">
        <v>14</v>
      </c>
      <c r="S2" s="12" t="s">
        <v>15</v>
      </c>
      <c r="T2" s="12" t="s">
        <v>8</v>
      </c>
      <c r="U2" s="12" t="s">
        <v>16</v>
      </c>
      <c r="V2" s="12" t="s">
        <v>20</v>
      </c>
      <c r="W2" s="12" t="s">
        <v>17</v>
      </c>
      <c r="X2" s="12" t="s">
        <v>27</v>
      </c>
    </row>
    <row r="3" spans="1:24">
      <c r="A3" s="4" t="str">
        <f>'Реестр ворот'!A3</f>
        <v>Проданы</v>
      </c>
      <c r="B3" s="5">
        <v>2</v>
      </c>
      <c r="C3" s="9"/>
      <c r="D3" s="5"/>
      <c r="E3" s="5">
        <v>2375</v>
      </c>
      <c r="F3" s="5">
        <v>2210</v>
      </c>
      <c r="G3" s="5" t="s">
        <v>9</v>
      </c>
      <c r="H3" s="5" t="s">
        <v>19</v>
      </c>
      <c r="I3" s="5" t="s">
        <v>11</v>
      </c>
      <c r="J3" s="5" t="s">
        <v>7</v>
      </c>
      <c r="K3" s="5">
        <v>15</v>
      </c>
      <c r="L3" s="5"/>
      <c r="M3" s="5"/>
      <c r="N3" s="5"/>
      <c r="O3" s="5">
        <f>K3-L3-M3-N3</f>
        <v>15</v>
      </c>
      <c r="R3" s="5">
        <f>INDEX($B$46:$B$84,MATCH(E3,$A$46:$A$84,0))</f>
        <v>2</v>
      </c>
      <c r="S3" s="5">
        <f>INDEX($B$18:$B$44,MATCH(F3,$A$18:$A$44,0))</f>
        <v>2</v>
      </c>
      <c r="T3" s="10">
        <f>INDEX($B$14:$B$15,MATCH(G3,$A$14:$A$15,0))</f>
        <v>1</v>
      </c>
      <c r="U3" s="5">
        <f>INDEX($B$17:$B$19,MATCH(H3,$A$17:$A$19,0))</f>
        <v>2</v>
      </c>
      <c r="V3" s="5">
        <f>INDEX($B$5:$B$7,MATCH(I3,$A$5:$A$7,0))</f>
        <v>3</v>
      </c>
      <c r="W3" s="5">
        <f>INDEX($B$9:$B$12,MATCH(J3,$A$9:$A$12,0))</f>
        <v>2</v>
      </c>
      <c r="X3" s="5" t="str">
        <f>CONCATENATE(R3,S3,T3,U3,V3,W3)</f>
        <v>221232</v>
      </c>
    </row>
    <row r="4" spans="1:24">
      <c r="A4" s="1" t="s">
        <v>3</v>
      </c>
      <c r="C4" s="9"/>
      <c r="D4" s="5"/>
      <c r="E4" s="5">
        <v>2500</v>
      </c>
      <c r="F4" s="5">
        <v>2210</v>
      </c>
      <c r="G4" s="5" t="s">
        <v>9</v>
      </c>
      <c r="H4" s="5" t="s">
        <v>18</v>
      </c>
      <c r="I4" s="5" t="s">
        <v>11</v>
      </c>
      <c r="J4" s="5" t="s">
        <v>7</v>
      </c>
      <c r="K4" s="5">
        <v>6</v>
      </c>
      <c r="L4" s="5"/>
      <c r="M4" s="5"/>
      <c r="N4" s="5"/>
      <c r="O4" s="5">
        <f t="shared" ref="O4:O16" si="0">K4-L4-M4-N4</f>
        <v>6</v>
      </c>
      <c r="R4" s="5">
        <f t="shared" ref="R4:R16" si="1">INDEX($B$46:$B$84,MATCH(E4,$A$46:$A$84,0))</f>
        <v>3</v>
      </c>
      <c r="S4" s="5">
        <f t="shared" ref="S4:S16" si="2">INDEX($B$18:$B$44,MATCH(F4,$A$18:$A$44,0))</f>
        <v>2</v>
      </c>
      <c r="T4" s="10">
        <f t="shared" ref="T4:T16" si="3">INDEX($B$14:$B$15,MATCH(G4,$A$14:$A$15,0))</f>
        <v>1</v>
      </c>
      <c r="U4" s="5">
        <f t="shared" ref="U4:U16" si="4">INDEX($B$17:$B$19,MATCH(H4,$A$17:$A$19,0))</f>
        <v>1</v>
      </c>
      <c r="V4" s="5">
        <f>INDEX($B$5:$B$7,MATCH(I4,$A$5:$A$7,0))</f>
        <v>3</v>
      </c>
      <c r="W4" s="5">
        <f t="shared" ref="W4:W16" si="5">INDEX($B$9:$B$12,MATCH(J4,$A$9:$A$12,0))</f>
        <v>2</v>
      </c>
      <c r="X4" s="5" t="str">
        <f t="shared" ref="X4:X16" si="6">CONCATENATE(R4,S4,T4,U4,V4,W4)</f>
        <v>321132</v>
      </c>
    </row>
    <row r="5" spans="1:24">
      <c r="A5" s="6" t="str">
        <f>'Реестр ворот'!A5</f>
        <v>RAL XXXX</v>
      </c>
      <c r="B5" s="5">
        <v>1</v>
      </c>
      <c r="C5" s="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>
        <f t="shared" si="0"/>
        <v>0</v>
      </c>
      <c r="R5" s="5" t="e">
        <f t="shared" si="1"/>
        <v>#N/A</v>
      </c>
      <c r="S5" s="5" t="e">
        <f t="shared" si="2"/>
        <v>#N/A</v>
      </c>
      <c r="T5" s="10" t="e">
        <f t="shared" si="3"/>
        <v>#N/A</v>
      </c>
      <c r="U5" s="5" t="e">
        <f t="shared" si="4"/>
        <v>#N/A</v>
      </c>
      <c r="V5" s="5" t="e">
        <f t="shared" ref="V5:V16" si="7">INDEX($B$5:$B$7,MATCH(I5,$A$5:$A$7,0))</f>
        <v>#N/A</v>
      </c>
      <c r="W5" s="5" t="e">
        <f t="shared" si="5"/>
        <v>#N/A</v>
      </c>
      <c r="X5" s="5" t="e">
        <f t="shared" si="6"/>
        <v>#N/A</v>
      </c>
    </row>
    <row r="6" spans="1:24">
      <c r="A6" s="6" t="str">
        <f>'Реестр ворот'!A6</f>
        <v>RAL 9016</v>
      </c>
      <c r="B6" s="5">
        <v>2</v>
      </c>
      <c r="C6" s="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>
        <f t="shared" si="0"/>
        <v>0</v>
      </c>
      <c r="R6" s="5" t="e">
        <f t="shared" si="1"/>
        <v>#N/A</v>
      </c>
      <c r="S6" s="5" t="e">
        <f t="shared" si="2"/>
        <v>#N/A</v>
      </c>
      <c r="T6" s="10" t="e">
        <f t="shared" si="3"/>
        <v>#N/A</v>
      </c>
      <c r="U6" s="5" t="e">
        <f t="shared" si="4"/>
        <v>#N/A</v>
      </c>
      <c r="V6" s="5" t="e">
        <f t="shared" si="7"/>
        <v>#N/A</v>
      </c>
      <c r="W6" s="5" t="e">
        <f t="shared" si="5"/>
        <v>#N/A</v>
      </c>
      <c r="X6" s="5" t="e">
        <f t="shared" si="6"/>
        <v>#N/A</v>
      </c>
    </row>
    <row r="7" spans="1:24">
      <c r="A7" s="6" t="str">
        <f>'Реестр ворот'!A7</f>
        <v>RAL 8014</v>
      </c>
      <c r="B7" s="5">
        <v>3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f t="shared" si="0"/>
        <v>0</v>
      </c>
      <c r="R7" s="5" t="e">
        <f t="shared" si="1"/>
        <v>#N/A</v>
      </c>
      <c r="S7" s="5" t="e">
        <f t="shared" si="2"/>
        <v>#N/A</v>
      </c>
      <c r="T7" s="10" t="e">
        <f t="shared" si="3"/>
        <v>#N/A</v>
      </c>
      <c r="U7" s="5" t="e">
        <f t="shared" si="4"/>
        <v>#N/A</v>
      </c>
      <c r="V7" s="5" t="e">
        <f t="shared" si="7"/>
        <v>#N/A</v>
      </c>
      <c r="W7" s="5" t="e">
        <f t="shared" si="5"/>
        <v>#N/A</v>
      </c>
      <c r="X7" s="5" t="e">
        <f t="shared" si="6"/>
        <v>#N/A</v>
      </c>
    </row>
    <row r="8" spans="1:24">
      <c r="A8" s="2" t="s">
        <v>5</v>
      </c>
      <c r="C8" s="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f t="shared" si="0"/>
        <v>0</v>
      </c>
      <c r="R8" s="5" t="e">
        <f t="shared" si="1"/>
        <v>#N/A</v>
      </c>
      <c r="S8" s="5" t="e">
        <f t="shared" si="2"/>
        <v>#N/A</v>
      </c>
      <c r="T8" s="10" t="e">
        <f t="shared" si="3"/>
        <v>#N/A</v>
      </c>
      <c r="U8" s="5" t="e">
        <f t="shared" si="4"/>
        <v>#N/A</v>
      </c>
      <c r="V8" s="5" t="e">
        <f t="shared" si="7"/>
        <v>#N/A</v>
      </c>
      <c r="W8" s="5" t="e">
        <f t="shared" si="5"/>
        <v>#N/A</v>
      </c>
      <c r="X8" s="5" t="e">
        <f t="shared" si="6"/>
        <v>#N/A</v>
      </c>
    </row>
    <row r="9" spans="1:24">
      <c r="A9" s="6" t="str">
        <f>'Реестр ворот'!A9</f>
        <v>Зиговка</v>
      </c>
      <c r="B9" s="5">
        <v>1</v>
      </c>
      <c r="C9" s="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f t="shared" si="0"/>
        <v>0</v>
      </c>
      <c r="R9" s="5" t="e">
        <f t="shared" si="1"/>
        <v>#N/A</v>
      </c>
      <c r="S9" s="5" t="e">
        <f t="shared" si="2"/>
        <v>#N/A</v>
      </c>
      <c r="T9" s="10" t="e">
        <f t="shared" si="3"/>
        <v>#N/A</v>
      </c>
      <c r="U9" s="5" t="e">
        <f t="shared" si="4"/>
        <v>#N/A</v>
      </c>
      <c r="V9" s="5" t="e">
        <f t="shared" si="7"/>
        <v>#N/A</v>
      </c>
      <c r="W9" s="5" t="e">
        <f t="shared" si="5"/>
        <v>#N/A</v>
      </c>
      <c r="X9" s="5" t="e">
        <f t="shared" si="6"/>
        <v>#N/A</v>
      </c>
    </row>
    <row r="10" spans="1:24">
      <c r="A10" s="6" t="str">
        <f>'Реестр ворот'!A10</f>
        <v>Микроволна</v>
      </c>
      <c r="B10" s="5">
        <v>2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f t="shared" si="0"/>
        <v>0</v>
      </c>
      <c r="R10" s="5" t="e">
        <f t="shared" si="1"/>
        <v>#N/A</v>
      </c>
      <c r="S10" s="5" t="e">
        <f t="shared" si="2"/>
        <v>#N/A</v>
      </c>
      <c r="T10" s="10" t="e">
        <f t="shared" si="3"/>
        <v>#N/A</v>
      </c>
      <c r="U10" s="5" t="e">
        <f t="shared" si="4"/>
        <v>#N/A</v>
      </c>
      <c r="V10" s="5" t="e">
        <f t="shared" si="7"/>
        <v>#N/A</v>
      </c>
      <c r="W10" s="5" t="e">
        <f t="shared" si="5"/>
        <v>#N/A</v>
      </c>
      <c r="X10" s="5" t="e">
        <f t="shared" si="6"/>
        <v>#N/A</v>
      </c>
    </row>
    <row r="11" spans="1:24">
      <c r="A11" s="6" t="str">
        <f>'Реестр ворот'!A11</f>
        <v>Панорамма</v>
      </c>
      <c r="B11" s="5">
        <v>3</v>
      </c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R11" s="5" t="e">
        <f t="shared" si="1"/>
        <v>#N/A</v>
      </c>
      <c r="S11" s="5" t="e">
        <f t="shared" si="2"/>
        <v>#N/A</v>
      </c>
      <c r="T11" s="10" t="e">
        <f t="shared" si="3"/>
        <v>#N/A</v>
      </c>
      <c r="U11" s="5" t="e">
        <f t="shared" si="4"/>
        <v>#N/A</v>
      </c>
      <c r="V11" s="5" t="e">
        <f t="shared" si="7"/>
        <v>#N/A</v>
      </c>
      <c r="W11" s="5" t="e">
        <f t="shared" si="5"/>
        <v>#N/A</v>
      </c>
      <c r="X11" s="5" t="e">
        <f t="shared" si="6"/>
        <v>#N/A</v>
      </c>
    </row>
    <row r="12" spans="1:24">
      <c r="A12" s="6" t="str">
        <f>'Реестр ворот'!A12</f>
        <v>Другие типы</v>
      </c>
      <c r="B12" s="5">
        <v>4</v>
      </c>
      <c r="C12" s="9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R12" s="5" t="e">
        <f t="shared" si="1"/>
        <v>#N/A</v>
      </c>
      <c r="S12" s="5" t="e">
        <f t="shared" si="2"/>
        <v>#N/A</v>
      </c>
      <c r="T12" s="10" t="e">
        <f t="shared" si="3"/>
        <v>#N/A</v>
      </c>
      <c r="U12" s="5" t="e">
        <f t="shared" si="4"/>
        <v>#N/A</v>
      </c>
      <c r="V12" s="5" t="e">
        <f t="shared" si="7"/>
        <v>#N/A</v>
      </c>
      <c r="W12" s="5" t="e">
        <f t="shared" si="5"/>
        <v>#N/A</v>
      </c>
      <c r="X12" s="5" t="e">
        <f t="shared" si="6"/>
        <v>#N/A</v>
      </c>
    </row>
    <row r="13" spans="1:24">
      <c r="A13" s="7" t="s">
        <v>8</v>
      </c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R13" s="5" t="e">
        <f t="shared" si="1"/>
        <v>#N/A</v>
      </c>
      <c r="S13" s="5" t="e">
        <f t="shared" si="2"/>
        <v>#N/A</v>
      </c>
      <c r="T13" s="10" t="e">
        <f t="shared" si="3"/>
        <v>#N/A</v>
      </c>
      <c r="U13" s="5" t="e">
        <f t="shared" si="4"/>
        <v>#N/A</v>
      </c>
      <c r="V13" s="5" t="e">
        <f t="shared" si="7"/>
        <v>#N/A</v>
      </c>
      <c r="W13" s="5" t="e">
        <f t="shared" si="5"/>
        <v>#N/A</v>
      </c>
      <c r="X13" s="5" t="e">
        <f t="shared" si="6"/>
        <v>#N/A</v>
      </c>
    </row>
    <row r="14" spans="1:24">
      <c r="A14" s="6" t="str">
        <f>'Реестр ворот'!A14</f>
        <v>Гаражные</v>
      </c>
      <c r="B14" s="5">
        <v>1</v>
      </c>
      <c r="C14" s="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R14" s="5" t="e">
        <f t="shared" si="1"/>
        <v>#N/A</v>
      </c>
      <c r="S14" s="5" t="e">
        <f t="shared" si="2"/>
        <v>#N/A</v>
      </c>
      <c r="T14" s="10" t="e">
        <f t="shared" si="3"/>
        <v>#N/A</v>
      </c>
      <c r="U14" s="5" t="e">
        <f t="shared" si="4"/>
        <v>#N/A</v>
      </c>
      <c r="V14" s="5" t="e">
        <f t="shared" si="7"/>
        <v>#N/A</v>
      </c>
      <c r="W14" s="5" t="e">
        <f t="shared" si="5"/>
        <v>#N/A</v>
      </c>
      <c r="X14" s="5" t="e">
        <f t="shared" si="6"/>
        <v>#N/A</v>
      </c>
    </row>
    <row r="15" spans="1:24">
      <c r="A15" s="6" t="str">
        <f>'Реестр ворот'!A15</f>
        <v>Промышленные</v>
      </c>
      <c r="B15" s="5">
        <v>2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R15" s="5" t="e">
        <f t="shared" si="1"/>
        <v>#N/A</v>
      </c>
      <c r="S15" s="5" t="e">
        <f t="shared" si="2"/>
        <v>#N/A</v>
      </c>
      <c r="T15" s="10" t="e">
        <f t="shared" si="3"/>
        <v>#N/A</v>
      </c>
      <c r="U15" s="5" t="e">
        <f t="shared" si="4"/>
        <v>#N/A</v>
      </c>
      <c r="V15" s="5" t="e">
        <f t="shared" si="7"/>
        <v>#N/A</v>
      </c>
      <c r="W15" s="5" t="e">
        <f t="shared" si="5"/>
        <v>#N/A</v>
      </c>
      <c r="X15" s="5" t="e">
        <f t="shared" si="6"/>
        <v>#N/A</v>
      </c>
    </row>
    <row r="16" spans="1:24">
      <c r="A16" s="7" t="s">
        <v>16</v>
      </c>
      <c r="C16" s="9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R16" s="5" t="e">
        <f t="shared" si="1"/>
        <v>#N/A</v>
      </c>
      <c r="S16" s="5" t="e">
        <f t="shared" si="2"/>
        <v>#N/A</v>
      </c>
      <c r="T16" s="10" t="e">
        <f t="shared" si="3"/>
        <v>#N/A</v>
      </c>
      <c r="U16" s="5" t="e">
        <f t="shared" si="4"/>
        <v>#N/A</v>
      </c>
      <c r="V16" s="5" t="e">
        <f t="shared" si="7"/>
        <v>#N/A</v>
      </c>
      <c r="W16" s="5" t="e">
        <f t="shared" si="5"/>
        <v>#N/A</v>
      </c>
      <c r="X16" s="5" t="e">
        <f t="shared" si="6"/>
        <v>#N/A</v>
      </c>
    </row>
    <row r="17" spans="1:2">
      <c r="A17" s="6" t="str">
        <f>'Реестр ворот'!A17</f>
        <v>Стандарт</v>
      </c>
      <c r="B17" s="5">
        <v>1</v>
      </c>
    </row>
    <row r="18" spans="1:2">
      <c r="A18" s="6" t="str">
        <f>'Реестр ворот'!A18</f>
        <v>Классика</v>
      </c>
      <c r="B18" s="5">
        <v>2</v>
      </c>
    </row>
    <row r="19" spans="1:2">
      <c r="A19" s="6" t="str">
        <f>'Реестр ворот'!A19</f>
        <v>Другие типы</v>
      </c>
      <c r="B19" s="5">
        <v>3</v>
      </c>
    </row>
    <row r="20" spans="1:2">
      <c r="A20" s="1" t="s">
        <v>32</v>
      </c>
    </row>
    <row r="21" spans="1:2">
      <c r="A21" s="4" t="str">
        <f>'Реестр ворот'!A21</f>
        <v>Каклюгин</v>
      </c>
      <c r="B21" s="5">
        <v>1</v>
      </c>
    </row>
    <row r="22" spans="1:2">
      <c r="A22" s="4" t="str">
        <f>'Реестр ворот'!A22</f>
        <v>Манохин</v>
      </c>
      <c r="B22" s="5">
        <v>2</v>
      </c>
    </row>
    <row r="23" spans="1:2">
      <c r="A23" s="4" t="str">
        <f>'Реестр ворот'!A23</f>
        <v>Олейникова</v>
      </c>
      <c r="B23" s="5">
        <v>3</v>
      </c>
    </row>
    <row r="24" spans="1:2">
      <c r="A24" s="25" t="s">
        <v>15</v>
      </c>
    </row>
    <row r="25" spans="1:2">
      <c r="A25" s="5">
        <f>'Реестр ворот'!A25</f>
        <v>2085</v>
      </c>
      <c r="B25" s="5">
        <v>1</v>
      </c>
    </row>
    <row r="26" spans="1:2">
      <c r="A26" s="5">
        <f>'Реестр ворот'!A26</f>
        <v>2210</v>
      </c>
      <c r="B26" s="5">
        <v>2</v>
      </c>
    </row>
    <row r="27" spans="1:2">
      <c r="A27" s="5">
        <f>'Реестр ворот'!A27</f>
        <v>2335</v>
      </c>
      <c r="B27" s="5">
        <v>3</v>
      </c>
    </row>
    <row r="28" spans="1:2">
      <c r="A28" s="5">
        <f>'Реестр ворот'!A28</f>
        <v>2460</v>
      </c>
      <c r="B28" s="5">
        <v>4</v>
      </c>
    </row>
    <row r="29" spans="1:2">
      <c r="A29" s="5">
        <f>'Реестр ворот'!A29</f>
        <v>2585</v>
      </c>
      <c r="B29" s="5">
        <v>5</v>
      </c>
    </row>
    <row r="30" spans="1:2">
      <c r="A30" s="5">
        <f>'Реестр ворот'!A30</f>
        <v>2710</v>
      </c>
      <c r="B30" s="5">
        <v>6</v>
      </c>
    </row>
    <row r="31" spans="1:2">
      <c r="A31" s="5">
        <f>'Реестр ворот'!A31</f>
        <v>2835</v>
      </c>
      <c r="B31" s="5">
        <v>7</v>
      </c>
    </row>
    <row r="32" spans="1:2">
      <c r="A32" s="5">
        <f>'Реестр ворот'!A32</f>
        <v>2960</v>
      </c>
      <c r="B32" s="5">
        <v>8</v>
      </c>
    </row>
    <row r="33" spans="1:2">
      <c r="A33" s="5">
        <f>'Реестр ворот'!A33</f>
        <v>3085</v>
      </c>
      <c r="B33" s="5">
        <v>9</v>
      </c>
    </row>
    <row r="34" spans="1:2">
      <c r="A34" s="5">
        <f>'Реестр ворот'!A34</f>
        <v>3210</v>
      </c>
      <c r="B34" s="5">
        <v>10</v>
      </c>
    </row>
    <row r="35" spans="1:2">
      <c r="A35" s="5">
        <f>'Реестр ворот'!A35</f>
        <v>3335</v>
      </c>
      <c r="B35" s="5">
        <v>11</v>
      </c>
    </row>
    <row r="36" spans="1:2">
      <c r="A36" s="5">
        <f>'Реестр ворот'!A36</f>
        <v>3460</v>
      </c>
      <c r="B36" s="5">
        <v>12</v>
      </c>
    </row>
    <row r="37" spans="1:2">
      <c r="A37" s="5">
        <f>'Реестр ворот'!A37</f>
        <v>3585</v>
      </c>
      <c r="B37" s="5">
        <v>13</v>
      </c>
    </row>
    <row r="38" spans="1:2">
      <c r="A38" s="5">
        <f>'Реестр ворот'!A38</f>
        <v>3710</v>
      </c>
      <c r="B38" s="5">
        <v>14</v>
      </c>
    </row>
    <row r="39" spans="1:2">
      <c r="A39" s="5">
        <f>'Реестр ворот'!A39</f>
        <v>3835</v>
      </c>
      <c r="B39" s="5">
        <v>15</v>
      </c>
    </row>
    <row r="40" spans="1:2">
      <c r="A40" s="5">
        <f>'Реестр ворот'!A40</f>
        <v>3960</v>
      </c>
      <c r="B40" s="5">
        <v>16</v>
      </c>
    </row>
    <row r="41" spans="1:2">
      <c r="A41" s="5">
        <f>'Реестр ворот'!A41</f>
        <v>4085</v>
      </c>
      <c r="B41" s="5">
        <v>17</v>
      </c>
    </row>
    <row r="42" spans="1:2">
      <c r="A42" s="5">
        <f>'Реестр ворот'!A42</f>
        <v>4210</v>
      </c>
      <c r="B42" s="5">
        <v>18</v>
      </c>
    </row>
    <row r="43" spans="1:2">
      <c r="A43" s="5">
        <f>'Реестр ворот'!A43</f>
        <v>4335</v>
      </c>
      <c r="B43" s="5">
        <v>19</v>
      </c>
    </row>
    <row r="44" spans="1:2">
      <c r="A44" s="5">
        <f>'Реестр ворот'!A44</f>
        <v>4460</v>
      </c>
      <c r="B44" s="5">
        <v>20</v>
      </c>
    </row>
    <row r="45" spans="1:2">
      <c r="A45" s="5">
        <f>'Реестр ворот'!A45</f>
        <v>4585</v>
      </c>
      <c r="B45" s="5">
        <v>21</v>
      </c>
    </row>
    <row r="46" spans="1:2">
      <c r="A46" s="5">
        <f>'Реестр ворот'!A46</f>
        <v>4710</v>
      </c>
      <c r="B46" s="5">
        <v>22</v>
      </c>
    </row>
    <row r="47" spans="1:2">
      <c r="A47" s="5">
        <f>'Реестр ворот'!A47</f>
        <v>4835</v>
      </c>
      <c r="B47" s="5">
        <v>23</v>
      </c>
    </row>
    <row r="48" spans="1:2">
      <c r="A48" s="5">
        <f>'Реестр ворот'!A48</f>
        <v>4960</v>
      </c>
      <c r="B48" s="5">
        <v>24</v>
      </c>
    </row>
    <row r="49" spans="1:2">
      <c r="A49" s="5">
        <f>'Реестр ворот'!A49</f>
        <v>5085</v>
      </c>
      <c r="B49" s="5">
        <v>25</v>
      </c>
    </row>
    <row r="50" spans="1:2">
      <c r="A50" s="5">
        <f>'Реестр ворот'!A50</f>
        <v>5210</v>
      </c>
      <c r="B50" s="5">
        <v>26</v>
      </c>
    </row>
    <row r="51" spans="1:2">
      <c r="A51" s="5">
        <f>'Реестр ворот'!A51</f>
        <v>5335</v>
      </c>
      <c r="B51" s="5">
        <v>27</v>
      </c>
    </row>
    <row r="52" spans="1:2">
      <c r="A52" s="24" t="s">
        <v>14</v>
      </c>
    </row>
    <row r="53" spans="1:2">
      <c r="A53" s="5">
        <f>'Реестр ворот'!A53</f>
        <v>2250</v>
      </c>
      <c r="B53" s="5">
        <v>1</v>
      </c>
    </row>
    <row r="54" spans="1:2">
      <c r="A54" s="5">
        <f>'Реестр ворот'!A54</f>
        <v>2375</v>
      </c>
      <c r="B54" s="5">
        <v>2</v>
      </c>
    </row>
    <row r="55" spans="1:2">
      <c r="A55" s="5">
        <f>'Реестр ворот'!A55</f>
        <v>2500</v>
      </c>
      <c r="B55" s="5">
        <v>3</v>
      </c>
    </row>
    <row r="56" spans="1:2">
      <c r="A56" s="5">
        <f>'Реестр ворот'!A56</f>
        <v>2625</v>
      </c>
      <c r="B56" s="5">
        <v>4</v>
      </c>
    </row>
    <row r="57" spans="1:2">
      <c r="A57" s="5">
        <f>'Реестр ворот'!A57</f>
        <v>2750</v>
      </c>
      <c r="B57" s="5">
        <v>5</v>
      </c>
    </row>
    <row r="58" spans="1:2">
      <c r="A58" s="5">
        <f>'Реестр ворот'!A58</f>
        <v>2875</v>
      </c>
      <c r="B58" s="5">
        <v>6</v>
      </c>
    </row>
    <row r="59" spans="1:2">
      <c r="A59" s="5">
        <f>'Реестр ворот'!A59</f>
        <v>3000</v>
      </c>
      <c r="B59" s="5">
        <v>7</v>
      </c>
    </row>
    <row r="60" spans="1:2">
      <c r="A60" s="5">
        <f>'Реестр ворот'!A60</f>
        <v>3125</v>
      </c>
      <c r="B60" s="5">
        <v>8</v>
      </c>
    </row>
    <row r="61" spans="1:2">
      <c r="A61" s="5">
        <f>'Реестр ворот'!A61</f>
        <v>3250</v>
      </c>
      <c r="B61" s="5">
        <v>9</v>
      </c>
    </row>
    <row r="62" spans="1:2">
      <c r="A62" s="5">
        <f>'Реестр ворот'!A62</f>
        <v>3375</v>
      </c>
      <c r="B62" s="5">
        <v>10</v>
      </c>
    </row>
    <row r="63" spans="1:2">
      <c r="A63" s="5">
        <f>'Реестр ворот'!A63</f>
        <v>3500</v>
      </c>
      <c r="B63" s="5">
        <v>11</v>
      </c>
    </row>
    <row r="64" spans="1:2">
      <c r="A64" s="5">
        <f>'Реестр ворот'!A64</f>
        <v>3625</v>
      </c>
      <c r="B64" s="5">
        <v>12</v>
      </c>
    </row>
    <row r="65" spans="1:2">
      <c r="A65" s="5">
        <f>'Реестр ворот'!A65</f>
        <v>3750</v>
      </c>
      <c r="B65" s="5">
        <v>13</v>
      </c>
    </row>
    <row r="66" spans="1:2">
      <c r="A66" s="5">
        <f>'Реестр ворот'!A66</f>
        <v>3875</v>
      </c>
      <c r="B66" s="5">
        <v>14</v>
      </c>
    </row>
    <row r="67" spans="1:2">
      <c r="A67" s="5">
        <f>'Реестр ворот'!A67</f>
        <v>4000</v>
      </c>
      <c r="B67" s="5">
        <v>15</v>
      </c>
    </row>
    <row r="68" spans="1:2">
      <c r="A68" s="5">
        <f>'Реестр ворот'!A68</f>
        <v>4125</v>
      </c>
      <c r="B68" s="5">
        <v>16</v>
      </c>
    </row>
    <row r="69" spans="1:2">
      <c r="A69" s="5">
        <f>'Реестр ворот'!A69</f>
        <v>4250</v>
      </c>
      <c r="B69" s="5">
        <v>17</v>
      </c>
    </row>
    <row r="70" spans="1:2">
      <c r="A70" s="5">
        <f>'Реестр ворот'!A70</f>
        <v>4375</v>
      </c>
      <c r="B70" s="5">
        <v>18</v>
      </c>
    </row>
    <row r="71" spans="1:2">
      <c r="A71" s="5">
        <f>'Реестр ворот'!A71</f>
        <v>4500</v>
      </c>
      <c r="B71" s="5">
        <v>19</v>
      </c>
    </row>
    <row r="72" spans="1:2">
      <c r="A72" s="5">
        <f>'Реестр ворот'!A72</f>
        <v>4625</v>
      </c>
      <c r="B72" s="5">
        <v>20</v>
      </c>
    </row>
    <row r="73" spans="1:2">
      <c r="A73" s="5">
        <f>'Реестр ворот'!A73</f>
        <v>4750</v>
      </c>
      <c r="B73" s="5">
        <v>21</v>
      </c>
    </row>
    <row r="74" spans="1:2">
      <c r="A74" s="5">
        <f>'Реестр ворот'!A74</f>
        <v>4875</v>
      </c>
      <c r="B74" s="5">
        <v>22</v>
      </c>
    </row>
    <row r="75" spans="1:2">
      <c r="A75" s="5">
        <f>'Реестр ворот'!A75</f>
        <v>5000</v>
      </c>
      <c r="B75" s="5">
        <v>23</v>
      </c>
    </row>
    <row r="76" spans="1:2">
      <c r="A76" s="5">
        <f>'Реестр ворот'!A76</f>
        <v>5125</v>
      </c>
      <c r="B76" s="5">
        <v>24</v>
      </c>
    </row>
    <row r="77" spans="1:2">
      <c r="A77" s="5">
        <f>'Реестр ворот'!A77</f>
        <v>5250</v>
      </c>
      <c r="B77" s="5">
        <v>25</v>
      </c>
    </row>
    <row r="78" spans="1:2">
      <c r="A78" s="5">
        <f>'Реестр ворот'!A78</f>
        <v>5375</v>
      </c>
      <c r="B78" s="5">
        <v>26</v>
      </c>
    </row>
    <row r="79" spans="1:2">
      <c r="A79" s="5">
        <f>'Реестр ворот'!A79</f>
        <v>5500</v>
      </c>
      <c r="B79" s="5">
        <v>27</v>
      </c>
    </row>
    <row r="80" spans="1:2">
      <c r="A80" s="5">
        <f>'Реестр ворот'!A80</f>
        <v>5625</v>
      </c>
      <c r="B80" s="5">
        <v>28</v>
      </c>
    </row>
    <row r="81" spans="1:2">
      <c r="A81" s="5">
        <f>'Реестр ворот'!A81</f>
        <v>5750</v>
      </c>
      <c r="B81" s="5">
        <v>29</v>
      </c>
    </row>
    <row r="82" spans="1:2">
      <c r="A82" s="5">
        <f>'Реестр ворот'!A82</f>
        <v>5875</v>
      </c>
      <c r="B82" s="5">
        <v>30</v>
      </c>
    </row>
    <row r="83" spans="1:2">
      <c r="A83" s="5">
        <f>'Реестр ворот'!A83</f>
        <v>6000</v>
      </c>
      <c r="B83" s="5">
        <v>31</v>
      </c>
    </row>
    <row r="84" spans="1:2">
      <c r="A84" s="5">
        <f>'Реестр ворот'!A84</f>
        <v>6125</v>
      </c>
      <c r="B84" s="5">
        <v>32</v>
      </c>
    </row>
    <row r="85" spans="1:2">
      <c r="A85" s="5">
        <f>'Реестр ворот'!A85</f>
        <v>6250</v>
      </c>
      <c r="B85" s="5">
        <v>33</v>
      </c>
    </row>
    <row r="86" spans="1:2">
      <c r="A86" s="5">
        <f>'Реестр ворот'!A86</f>
        <v>6375</v>
      </c>
      <c r="B86" s="5">
        <v>34</v>
      </c>
    </row>
    <row r="87" spans="1:2">
      <c r="A87" s="5">
        <f>'Реестр ворот'!A87</f>
        <v>6500</v>
      </c>
      <c r="B87" s="5">
        <v>35</v>
      </c>
    </row>
    <row r="88" spans="1:2">
      <c r="A88" s="5">
        <f>'Реестр ворот'!A88</f>
        <v>6625</v>
      </c>
      <c r="B88" s="5">
        <v>36</v>
      </c>
    </row>
    <row r="89" spans="1:2">
      <c r="A89" s="5">
        <f>'Реестр ворот'!A89</f>
        <v>6750</v>
      </c>
      <c r="B89" s="5">
        <v>37</v>
      </c>
    </row>
    <row r="90" spans="1:2">
      <c r="A90" s="5">
        <f>'Реестр ворот'!A90</f>
        <v>6875</v>
      </c>
      <c r="B90" s="5">
        <v>38</v>
      </c>
    </row>
    <row r="91" spans="1:2">
      <c r="A91" s="5">
        <f>'Реестр ворот'!A91</f>
        <v>7000</v>
      </c>
      <c r="B91" s="5">
        <v>39</v>
      </c>
    </row>
    <row r="93" spans="1:2">
      <c r="A93" t="s">
        <v>42</v>
      </c>
    </row>
  </sheetData>
  <mergeCells count="1">
    <mergeCell ref="J1:O1"/>
  </mergeCells>
  <conditionalFormatting sqref="D3:N16">
    <cfRule type="expression" dxfId="8" priority="8">
      <formula>$A$3=D3</formula>
    </cfRule>
  </conditionalFormatting>
  <conditionalFormatting sqref="J3:J16">
    <cfRule type="expression" dxfId="7" priority="7">
      <formula>$A$3=L3</formula>
    </cfRule>
  </conditionalFormatting>
  <conditionalFormatting sqref="I3:I16">
    <cfRule type="expression" dxfId="6" priority="6">
      <formula>$A$3=L3</formula>
    </cfRule>
  </conditionalFormatting>
  <conditionalFormatting sqref="K3:K16 H3:H16">
    <cfRule type="expression" dxfId="5" priority="5">
      <formula>$A$3=L3</formula>
    </cfRule>
  </conditionalFormatting>
  <conditionalFormatting sqref="G3:G16">
    <cfRule type="expression" dxfId="4" priority="4">
      <formula>$A$3=L3</formula>
    </cfRule>
  </conditionalFormatting>
  <conditionalFormatting sqref="F3:F16">
    <cfRule type="expression" dxfId="3" priority="3">
      <formula>$A$3=L3</formula>
    </cfRule>
  </conditionalFormatting>
  <conditionalFormatting sqref="E3:E16">
    <cfRule type="expression" dxfId="2" priority="2">
      <formula>$A$3=L3</formula>
    </cfRule>
  </conditionalFormatting>
  <conditionalFormatting sqref="H3:I16">
    <cfRule type="expression" dxfId="1" priority="1">
      <formula>$A$3=I3</formula>
    </cfRule>
  </conditionalFormatting>
  <dataValidations count="6">
    <dataValidation type="list" allowBlank="1" showInputMessage="1" showErrorMessage="1" sqref="I3:I16">
      <formula1>$A$5:$A$7</formula1>
    </dataValidation>
    <dataValidation type="list" allowBlank="1" showInputMessage="1" showErrorMessage="1" sqref="G3:G16">
      <formula1>$A$12:$A$13</formula1>
    </dataValidation>
    <dataValidation type="list" allowBlank="1" showInputMessage="1" showErrorMessage="1" sqref="E3:E16">
      <formula1>$A$53:$A$91</formula1>
    </dataValidation>
    <dataValidation type="list" allowBlank="1" showInputMessage="1" showErrorMessage="1" sqref="F3:F16">
      <formula1>$A$25:$A$51</formula1>
    </dataValidation>
    <dataValidation type="list" allowBlank="1" showInputMessage="1" showErrorMessage="1" sqref="H3:H16">
      <formula1>$A$17:$A$19</formula1>
    </dataValidation>
    <dataValidation type="list" allowBlank="1" showInputMessage="1" showErrorMessage="1" sqref="J3:J16">
      <formula1>$A$9:$A$12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showGridLines="0" workbookViewId="0">
      <selection activeCell="A9" sqref="A9"/>
    </sheetView>
  </sheetViews>
  <sheetFormatPr defaultRowHeight="15" outlineLevelCol="1"/>
  <cols>
    <col min="1" max="1" width="15.7109375" customWidth="1" outlineLevel="1"/>
    <col min="2" max="2" width="14.85546875" customWidth="1" outlineLevel="1"/>
    <col min="4" max="4" width="11.28515625" customWidth="1"/>
    <col min="6" max="6" width="18.28515625" customWidth="1"/>
    <col min="7" max="7" width="7.5703125" customWidth="1"/>
    <col min="9" max="9" width="5" customWidth="1"/>
  </cols>
  <sheetData>
    <row r="1" spans="1:12" ht="39" customHeight="1">
      <c r="A1" s="23" t="s">
        <v>32</v>
      </c>
      <c r="B1" s="20" t="s">
        <v>49</v>
      </c>
    </row>
    <row r="2" spans="1:12">
      <c r="A2" s="4" t="str">
        <f>'Реестр ворот'!A21</f>
        <v>Каклюгин</v>
      </c>
      <c r="B2" s="5">
        <v>111</v>
      </c>
      <c r="G2" t="s">
        <v>40</v>
      </c>
    </row>
    <row r="3" spans="1:12">
      <c r="A3" s="4" t="str">
        <f>'Реестр ворот'!A22</f>
        <v>Манохин</v>
      </c>
      <c r="B3" s="5">
        <v>211</v>
      </c>
    </row>
    <row r="4" spans="1:12">
      <c r="A4" s="4" t="str">
        <f>'Реестр ворот'!A23</f>
        <v>Олейникова</v>
      </c>
      <c r="B4" s="5">
        <v>311</v>
      </c>
      <c r="E4" s="18" t="s">
        <v>52</v>
      </c>
      <c r="F4" s="17">
        <v>40634</v>
      </c>
    </row>
    <row r="5" spans="1:12" ht="9.75" customHeight="1"/>
    <row r="6" spans="1:12">
      <c r="E6" s="18" t="s">
        <v>41</v>
      </c>
      <c r="F6" s="17">
        <v>40638</v>
      </c>
    </row>
    <row r="7" spans="1:12">
      <c r="A7" s="19"/>
    </row>
    <row r="8" spans="1:12">
      <c r="E8" s="18" t="s">
        <v>31</v>
      </c>
      <c r="F8" s="5" t="str">
        <f>A2</f>
        <v>Каклюгин</v>
      </c>
      <c r="G8" t="s">
        <v>50</v>
      </c>
      <c r="H8" s="4"/>
      <c r="I8" t="s">
        <v>51</v>
      </c>
    </row>
    <row r="9" spans="1:12">
      <c r="A9" s="19"/>
    </row>
    <row r="10" spans="1:12">
      <c r="D10" s="21"/>
      <c r="E10" s="18" t="s">
        <v>31</v>
      </c>
      <c r="F10" s="5" t="str">
        <f>A3</f>
        <v>Манохин</v>
      </c>
      <c r="G10" t="s">
        <v>50</v>
      </c>
      <c r="H10" s="4"/>
      <c r="I10" t="s">
        <v>51</v>
      </c>
      <c r="J10" s="21"/>
      <c r="K10" s="21"/>
      <c r="L10" s="21"/>
    </row>
    <row r="11" spans="1:12">
      <c r="A11" s="9"/>
      <c r="B11" s="21"/>
    </row>
    <row r="12" spans="1:12">
      <c r="A12" s="9"/>
      <c r="B12" s="21"/>
      <c r="E12" s="18" t="s">
        <v>31</v>
      </c>
      <c r="F12" s="5" t="str">
        <f>A4</f>
        <v>Олейникова</v>
      </c>
      <c r="G12" t="s">
        <v>50</v>
      </c>
      <c r="H12" s="4"/>
      <c r="I12" t="s">
        <v>51</v>
      </c>
    </row>
    <row r="13" spans="1:12">
      <c r="A13" s="9"/>
      <c r="B13" s="21"/>
    </row>
    <row r="14" spans="1:12">
      <c r="A14" s="9"/>
      <c r="B14" s="22"/>
    </row>
    <row r="15" spans="1:12">
      <c r="A15" s="21"/>
      <c r="B15" s="21"/>
    </row>
  </sheetData>
  <conditionalFormatting sqref="F4">
    <cfRule type="expression" dxfId="0" priority="1">
      <formula>$A$3=F4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1"/>
  <sheetViews>
    <sheetView showGridLines="0" showRowColHeaders="0" showZeros="0" workbookViewId="0">
      <selection activeCell="D36" sqref="D36"/>
    </sheetView>
  </sheetViews>
  <sheetFormatPr defaultRowHeight="15"/>
  <cols>
    <col min="1" max="1" width="5.28515625" style="26" customWidth="1"/>
    <col min="2" max="46" width="4.42578125" customWidth="1"/>
  </cols>
  <sheetData>
    <row r="1" spans="1:40" s="26" customFormat="1" ht="11.25">
      <c r="B1" s="27">
        <v>2250</v>
      </c>
      <c r="C1" s="27">
        <v>2375</v>
      </c>
      <c r="D1" s="27">
        <v>2500</v>
      </c>
      <c r="E1" s="27">
        <v>2625</v>
      </c>
      <c r="F1" s="27">
        <v>2750</v>
      </c>
      <c r="G1" s="27">
        <v>2875</v>
      </c>
      <c r="H1" s="27">
        <v>3000</v>
      </c>
      <c r="I1" s="27">
        <v>3125</v>
      </c>
      <c r="J1" s="27">
        <v>3250</v>
      </c>
      <c r="K1" s="27">
        <v>3375</v>
      </c>
      <c r="L1" s="27">
        <v>3500</v>
      </c>
      <c r="M1" s="27">
        <v>3625</v>
      </c>
      <c r="N1" s="27">
        <v>3750</v>
      </c>
      <c r="O1" s="27">
        <v>3875</v>
      </c>
      <c r="P1" s="27">
        <v>4000</v>
      </c>
      <c r="Q1" s="27">
        <v>4125</v>
      </c>
      <c r="R1" s="27">
        <v>4250</v>
      </c>
      <c r="S1" s="27">
        <v>4375</v>
      </c>
      <c r="T1" s="27">
        <v>4500</v>
      </c>
      <c r="U1" s="27">
        <v>4625</v>
      </c>
      <c r="V1" s="27">
        <v>4750</v>
      </c>
      <c r="W1" s="27">
        <v>4875</v>
      </c>
      <c r="X1" s="27">
        <v>5000</v>
      </c>
      <c r="Y1" s="27">
        <v>5125</v>
      </c>
      <c r="Z1" s="27">
        <v>5250</v>
      </c>
      <c r="AA1" s="27">
        <v>5375</v>
      </c>
      <c r="AB1" s="27">
        <v>5500</v>
      </c>
      <c r="AC1" s="27">
        <v>5625</v>
      </c>
      <c r="AD1" s="27">
        <v>5750</v>
      </c>
      <c r="AE1" s="27">
        <v>5875</v>
      </c>
      <c r="AF1" s="27">
        <v>6000</v>
      </c>
      <c r="AG1" s="27">
        <v>6125</v>
      </c>
      <c r="AH1" s="27">
        <v>6250</v>
      </c>
      <c r="AI1" s="27">
        <v>6375</v>
      </c>
      <c r="AJ1" s="27">
        <v>6500</v>
      </c>
      <c r="AK1" s="27">
        <v>6625</v>
      </c>
      <c r="AL1" s="27">
        <v>6750</v>
      </c>
      <c r="AM1" s="27">
        <v>6875</v>
      </c>
      <c r="AN1" s="27">
        <v>7000</v>
      </c>
    </row>
    <row r="2" spans="1:40">
      <c r="A2" s="27">
        <v>2085</v>
      </c>
      <c r="B2" s="27">
        <f>SUMIFS('Реестр ворот'!$K:$K,'Реестр ворот'!$F:$F,$A$2,'Реестр ворот'!$E:$E,B$1)</f>
        <v>10</v>
      </c>
      <c r="C2" s="27">
        <f>SUMIFS('Реестр ворот'!$K:$K,'Реестр ворот'!$F:$F,$A$2,'Реестр ворот'!$E:$E,C$1)</f>
        <v>2</v>
      </c>
      <c r="D2" s="27">
        <f>SUMIFS('Реестр ворот'!$K:$K,'Реестр ворот'!$F:$F,$A$2,'Реестр ворот'!$E:$E,D$1)</f>
        <v>0</v>
      </c>
      <c r="E2" s="27">
        <f>SUMIFS('Реестр ворот'!$K:$K,'Реестр ворот'!$F:$F,$A$2,'Реестр ворот'!$E:$E,E$1)</f>
        <v>0</v>
      </c>
      <c r="F2" s="27">
        <f>SUMIFS('Реестр ворот'!$K:$K,'Реестр ворот'!$F:$F,$A$2,'Реестр ворот'!$E:$E,F$1)</f>
        <v>0</v>
      </c>
      <c r="G2" s="27">
        <f>SUMIFS('Реестр ворот'!$K:$K,'Реестр ворот'!$F:$F,$A$2,'Реестр ворот'!$E:$E,G$1)</f>
        <v>0</v>
      </c>
      <c r="H2" s="27">
        <f>SUMIFS('Реестр ворот'!$K:$K,'Реестр ворот'!$F:$F,$A$2,'Реестр ворот'!$E:$E,H$1)</f>
        <v>0</v>
      </c>
      <c r="I2" s="27">
        <f>SUMIFS('Реестр ворот'!$K:$K,'Реестр ворот'!$F:$F,$A$2,'Реестр ворот'!$E:$E,I$1)</f>
        <v>0</v>
      </c>
      <c r="J2" s="27">
        <f>SUMIFS('Реестр ворот'!$K:$K,'Реестр ворот'!$F:$F,$A$2,'Реестр ворот'!$E:$E,J$1)</f>
        <v>0</v>
      </c>
      <c r="K2" s="27">
        <f>SUMIFS('Реестр ворот'!$K:$K,'Реестр ворот'!$F:$F,$A$2,'Реестр ворот'!$E:$E,K$1)</f>
        <v>0</v>
      </c>
      <c r="L2" s="27">
        <f>SUMIFS('Реестр ворот'!$K:$K,'Реестр ворот'!$F:$F,$A$2,'Реестр ворот'!$E:$E,L$1)</f>
        <v>0</v>
      </c>
      <c r="M2" s="27">
        <f>SUMIFS('Реестр ворот'!$K:$K,'Реестр ворот'!$F:$F,$A$2,'Реестр ворот'!$E:$E,M$1)</f>
        <v>0</v>
      </c>
      <c r="N2" s="27">
        <f>SUMIFS('Реестр ворот'!$K:$K,'Реестр ворот'!$F:$F,$A$2,'Реестр ворот'!$E:$E,N$1)</f>
        <v>0</v>
      </c>
      <c r="O2" s="27">
        <f>SUMIFS('Реестр ворот'!$K:$K,'Реестр ворот'!$F:$F,$A$2,'Реестр ворот'!$E:$E,O$1)</f>
        <v>0</v>
      </c>
      <c r="P2" s="27">
        <f>SUMIFS('Реестр ворот'!$K:$K,'Реестр ворот'!$F:$F,$A$2,'Реестр ворот'!$E:$E,P$1)</f>
        <v>0</v>
      </c>
      <c r="Q2" s="27">
        <f>SUMIFS('Реестр ворот'!$K:$K,'Реестр ворот'!$F:$F,$A$2,'Реестр ворот'!$E:$E,Q$1)</f>
        <v>0</v>
      </c>
      <c r="R2" s="27">
        <f>SUMIFS('Реестр ворот'!$K:$K,'Реестр ворот'!$F:$F,$A$2,'Реестр ворот'!$E:$E,R$1)</f>
        <v>0</v>
      </c>
      <c r="S2" s="27">
        <f>SUMIFS('Реестр ворот'!$K:$K,'Реестр ворот'!$F:$F,$A$2,'Реестр ворот'!$E:$E,S$1)</f>
        <v>0</v>
      </c>
      <c r="T2" s="27">
        <f>SUMIFS('Реестр ворот'!$K:$K,'Реестр ворот'!$F:$F,$A$2,'Реестр ворот'!$E:$E,T$1)</f>
        <v>0</v>
      </c>
      <c r="U2" s="27">
        <f>SUMIFS('Реестр ворот'!$K:$K,'Реестр ворот'!$F:$F,$A$2,'Реестр ворот'!$E:$E,U$1)</f>
        <v>0</v>
      </c>
      <c r="V2" s="27">
        <f>SUMIFS('Реестр ворот'!$K:$K,'Реестр ворот'!$F:$F,$A$2,'Реестр ворот'!$E:$E,V$1)</f>
        <v>0</v>
      </c>
      <c r="W2" s="27">
        <f>SUMIFS('Реестр ворот'!$K:$K,'Реестр ворот'!$F:$F,$A$2,'Реестр ворот'!$E:$E,W$1)</f>
        <v>0</v>
      </c>
      <c r="X2" s="27">
        <f>SUMIFS('Реестр ворот'!$K:$K,'Реестр ворот'!$F:$F,$A$2,'Реестр ворот'!$E:$E,X$1)</f>
        <v>0</v>
      </c>
      <c r="Y2" s="27">
        <f>SUMIFS('Реестр ворот'!$K:$K,'Реестр ворот'!$F:$F,$A$2,'Реестр ворот'!$E:$E,Y$1)</f>
        <v>0</v>
      </c>
      <c r="Z2" s="27">
        <f>SUMIFS('Реестр ворот'!$K:$K,'Реестр ворот'!$F:$F,$A$2,'Реестр ворот'!$E:$E,Z$1)</f>
        <v>0</v>
      </c>
      <c r="AA2" s="27">
        <f>SUMIFS('Реестр ворот'!$K:$K,'Реестр ворот'!$F:$F,$A$2,'Реестр ворот'!$E:$E,AA$1)</f>
        <v>0</v>
      </c>
      <c r="AB2" s="27">
        <f>SUMIFS('Реестр ворот'!$K:$K,'Реестр ворот'!$F:$F,$A$2,'Реестр ворот'!$E:$E,AB$1)</f>
        <v>0</v>
      </c>
      <c r="AC2" s="27">
        <f>SUMIFS('Реестр ворот'!$K:$K,'Реестр ворот'!$F:$F,$A$2,'Реестр ворот'!$E:$E,AC$1)</f>
        <v>0</v>
      </c>
      <c r="AD2" s="27">
        <f>SUMIFS('Реестр ворот'!$K:$K,'Реестр ворот'!$F:$F,$A$2,'Реестр ворот'!$E:$E,AD$1)</f>
        <v>0</v>
      </c>
      <c r="AE2" s="27">
        <f>SUMIFS('Реестр ворот'!$K:$K,'Реестр ворот'!$F:$F,$A$2,'Реестр ворот'!$E:$E,AE$1)</f>
        <v>0</v>
      </c>
      <c r="AF2" s="27">
        <f>SUMIFS('Реестр ворот'!$K:$K,'Реестр ворот'!$F:$F,$A$2,'Реестр ворот'!$E:$E,AF$1)</f>
        <v>0</v>
      </c>
      <c r="AG2" s="27">
        <f>SUMIFS('Реестр ворот'!$K:$K,'Реестр ворот'!$F:$F,$A$2,'Реестр ворот'!$E:$E,AG$1)</f>
        <v>0</v>
      </c>
      <c r="AH2" s="27">
        <f>SUMIFS('Реестр ворот'!$K:$K,'Реестр ворот'!$F:$F,$A$2,'Реестр ворот'!$E:$E,AH$1)</f>
        <v>0</v>
      </c>
      <c r="AI2" s="27">
        <f>SUMIFS('Реестр ворот'!$K:$K,'Реестр ворот'!$F:$F,$A$2,'Реестр ворот'!$E:$E,AI$1)</f>
        <v>0</v>
      </c>
      <c r="AJ2" s="27">
        <f>SUMIFS('Реестр ворот'!$K:$K,'Реестр ворот'!$F:$F,$A$2,'Реестр ворот'!$E:$E,AJ$1)</f>
        <v>0</v>
      </c>
      <c r="AK2" s="27">
        <f>SUMIFS('Реестр ворот'!$K:$K,'Реестр ворот'!$F:$F,$A$2,'Реестр ворот'!$E:$E,AK$1)</f>
        <v>0</v>
      </c>
      <c r="AL2" s="27">
        <f>SUMIFS('Реестр ворот'!$K:$K,'Реестр ворот'!$F:$F,$A$2,'Реестр ворот'!$E:$E,AL$1)</f>
        <v>0</v>
      </c>
      <c r="AM2" s="27">
        <f>SUMIFS('Реестр ворот'!$K:$K,'Реестр ворот'!$F:$F,$A$2,'Реестр ворот'!$E:$E,AM$1)</f>
        <v>0</v>
      </c>
      <c r="AN2" s="27">
        <f>SUMIFS('Реестр ворот'!$K:$K,'Реестр ворот'!$F:$F,$A$2,'Реестр ворот'!$E:$E,AN$1)</f>
        <v>0</v>
      </c>
    </row>
    <row r="3" spans="1:40">
      <c r="A3" s="27">
        <v>2210</v>
      </c>
      <c r="B3" s="27">
        <f>SUMIFS('Реестр ворот'!$K:$K,'Реестр ворот'!$F:$F,$A$3,'Реестр ворот'!$E:$E,B$1)</f>
        <v>0</v>
      </c>
      <c r="C3" s="27">
        <f>SUMIFS('Реестр ворот'!$K:$K,'Реестр ворот'!$F:$F,$A$3,'Реестр ворот'!$E:$E,C$1)</f>
        <v>103</v>
      </c>
      <c r="D3" s="27">
        <f>SUMIFS('Реестр ворот'!$K:$K,'Реестр ворот'!$F:$F,$A$3,'Реестр ворот'!$E:$E,D$1)</f>
        <v>6</v>
      </c>
      <c r="E3" s="27">
        <f>SUMIFS('Реестр ворот'!$K:$K,'Реестр ворот'!$F:$F,$A$3,'Реестр ворот'!$E:$E,E$1)</f>
        <v>0</v>
      </c>
      <c r="F3" s="27">
        <f>SUMIFS('Реестр ворот'!$K:$K,'Реестр ворот'!$F:$F,$A$3,'Реестр ворот'!$E:$E,F$1)</f>
        <v>0</v>
      </c>
      <c r="G3" s="27">
        <f>SUMIFS('Реестр ворот'!$K:$K,'Реестр ворот'!$F:$F,$A$3,'Реестр ворот'!$E:$E,G$1)</f>
        <v>0</v>
      </c>
      <c r="H3" s="27">
        <f>SUMIFS('Реестр ворот'!$K:$K,'Реестр ворот'!$F:$F,$A$3,'Реестр ворот'!$E:$E,H$1)</f>
        <v>0</v>
      </c>
      <c r="I3" s="27">
        <f>SUMIFS('Реестр ворот'!$K:$K,'Реестр ворот'!$F:$F,$A$3,'Реестр ворот'!$E:$E,I$1)</f>
        <v>0</v>
      </c>
      <c r="J3" s="27">
        <f>SUMIFS('Реестр ворот'!$K:$K,'Реестр ворот'!$F:$F,$A$3,'Реестр ворот'!$E:$E,J$1)</f>
        <v>0</v>
      </c>
      <c r="K3" s="27">
        <f>SUMIFS('Реестр ворот'!$K:$K,'Реестр ворот'!$F:$F,$A$3,'Реестр ворот'!$E:$E,K$1)</f>
        <v>0</v>
      </c>
      <c r="L3" s="27">
        <f>SUMIFS('Реестр ворот'!$K:$K,'Реестр ворот'!$F:$F,$A$3,'Реестр ворот'!$E:$E,L$1)</f>
        <v>0</v>
      </c>
      <c r="M3" s="27">
        <f>SUMIFS('Реестр ворот'!$K:$K,'Реестр ворот'!$F:$F,$A$3,'Реестр ворот'!$E:$E,M$1)</f>
        <v>0</v>
      </c>
      <c r="N3" s="27">
        <f>SUMIFS('Реестр ворот'!$K:$K,'Реестр ворот'!$F:$F,$A$3,'Реестр ворот'!$E:$E,N$1)</f>
        <v>0</v>
      </c>
      <c r="O3" s="27">
        <f>SUMIFS('Реестр ворот'!$K:$K,'Реестр ворот'!$F:$F,$A$3,'Реестр ворот'!$E:$E,O$1)</f>
        <v>0</v>
      </c>
      <c r="P3" s="27">
        <f>SUMIFS('Реестр ворот'!$K:$K,'Реестр ворот'!$F:$F,$A$3,'Реестр ворот'!$E:$E,P$1)</f>
        <v>0</v>
      </c>
      <c r="Q3" s="27">
        <f>SUMIFS('Реестр ворот'!$K:$K,'Реестр ворот'!$F:$F,$A$3,'Реестр ворот'!$E:$E,Q$1)</f>
        <v>0</v>
      </c>
      <c r="R3" s="27">
        <f>SUMIFS('Реестр ворот'!$K:$K,'Реестр ворот'!$F:$F,$A$3,'Реестр ворот'!$E:$E,R$1)</f>
        <v>0</v>
      </c>
      <c r="S3" s="27">
        <f>SUMIFS('Реестр ворот'!$K:$K,'Реестр ворот'!$F:$F,$A$3,'Реестр ворот'!$E:$E,S$1)</f>
        <v>0</v>
      </c>
      <c r="T3" s="27">
        <f>SUMIFS('Реестр ворот'!$K:$K,'Реестр ворот'!$F:$F,$A$3,'Реестр ворот'!$E:$E,T$1)</f>
        <v>0</v>
      </c>
      <c r="U3" s="27">
        <f>SUMIFS('Реестр ворот'!$K:$K,'Реестр ворот'!$F:$F,$A$3,'Реестр ворот'!$E:$E,U$1)</f>
        <v>0</v>
      </c>
      <c r="V3" s="27">
        <f>SUMIFS('Реестр ворот'!$K:$K,'Реестр ворот'!$F:$F,$A$3,'Реестр ворот'!$E:$E,V$1)</f>
        <v>0</v>
      </c>
      <c r="W3" s="27">
        <f>SUMIFS('Реестр ворот'!$K:$K,'Реестр ворот'!$F:$F,$A$3,'Реестр ворот'!$E:$E,W$1)</f>
        <v>0</v>
      </c>
      <c r="X3" s="27">
        <f>SUMIFS('Реестр ворот'!$K:$K,'Реестр ворот'!$F:$F,$A$3,'Реестр ворот'!$E:$E,X$1)</f>
        <v>0</v>
      </c>
      <c r="Y3" s="27">
        <f>SUMIFS('Реестр ворот'!$K:$K,'Реестр ворот'!$F:$F,$A$3,'Реестр ворот'!$E:$E,Y$1)</f>
        <v>0</v>
      </c>
      <c r="Z3" s="27">
        <f>SUMIFS('Реестр ворот'!$K:$K,'Реестр ворот'!$F:$F,$A$3,'Реестр ворот'!$E:$E,Z$1)</f>
        <v>0</v>
      </c>
      <c r="AA3" s="27">
        <f>SUMIFS('Реестр ворот'!$K:$K,'Реестр ворот'!$F:$F,$A$3,'Реестр ворот'!$E:$E,AA$1)</f>
        <v>0</v>
      </c>
      <c r="AB3" s="27">
        <f>SUMIFS('Реестр ворот'!$K:$K,'Реестр ворот'!$F:$F,$A$3,'Реестр ворот'!$E:$E,AB$1)</f>
        <v>0</v>
      </c>
      <c r="AC3" s="27">
        <f>SUMIFS('Реестр ворот'!$K:$K,'Реестр ворот'!$F:$F,$A$3,'Реестр ворот'!$E:$E,AC$1)</f>
        <v>0</v>
      </c>
      <c r="AD3" s="27">
        <f>SUMIFS('Реестр ворот'!$K:$K,'Реестр ворот'!$F:$F,$A$3,'Реестр ворот'!$E:$E,AD$1)</f>
        <v>0</v>
      </c>
      <c r="AE3" s="27">
        <f>SUMIFS('Реестр ворот'!$K:$K,'Реестр ворот'!$F:$F,$A$3,'Реестр ворот'!$E:$E,AE$1)</f>
        <v>0</v>
      </c>
      <c r="AF3" s="27">
        <f>SUMIFS('Реестр ворот'!$K:$K,'Реестр ворот'!$F:$F,$A$3,'Реестр ворот'!$E:$E,AF$1)</f>
        <v>0</v>
      </c>
      <c r="AG3" s="27">
        <f>SUMIFS('Реестр ворот'!$K:$K,'Реестр ворот'!$F:$F,$A$3,'Реестр ворот'!$E:$E,AG$1)</f>
        <v>0</v>
      </c>
      <c r="AH3" s="27">
        <f>SUMIFS('Реестр ворот'!$K:$K,'Реестр ворот'!$F:$F,$A$3,'Реестр ворот'!$E:$E,AH$1)</f>
        <v>0</v>
      </c>
      <c r="AI3" s="27">
        <f>SUMIFS('Реестр ворот'!$K:$K,'Реестр ворот'!$F:$F,$A$3,'Реестр ворот'!$E:$E,AI$1)</f>
        <v>0</v>
      </c>
      <c r="AJ3" s="27">
        <f>SUMIFS('Реестр ворот'!$K:$K,'Реестр ворот'!$F:$F,$A$3,'Реестр ворот'!$E:$E,AJ$1)</f>
        <v>0</v>
      </c>
      <c r="AK3" s="27">
        <f>SUMIFS('Реестр ворот'!$K:$K,'Реестр ворот'!$F:$F,$A$3,'Реестр ворот'!$E:$E,AK$1)</f>
        <v>0</v>
      </c>
      <c r="AL3" s="27">
        <f>SUMIFS('Реестр ворот'!$K:$K,'Реестр ворот'!$F:$F,$A$3,'Реестр ворот'!$E:$E,AL$1)</f>
        <v>0</v>
      </c>
      <c r="AM3" s="27">
        <f>SUMIFS('Реестр ворот'!$K:$K,'Реестр ворот'!$F:$F,$A$3,'Реестр ворот'!$E:$E,AM$1)</f>
        <v>0</v>
      </c>
      <c r="AN3" s="27">
        <f>SUMIFS('Реестр ворот'!$K:$K,'Реестр ворот'!$F:$F,$A$3,'Реестр ворот'!$E:$E,AN$1)</f>
        <v>0</v>
      </c>
    </row>
    <row r="4" spans="1:40">
      <c r="A4" s="27">
        <v>2335</v>
      </c>
      <c r="B4" s="27">
        <f>SUMIFS('Реестр ворот'!$K:$K,'Реестр ворот'!$F:$F,$A$4,'Реестр ворот'!$E:$E,B$1)</f>
        <v>0</v>
      </c>
      <c r="C4" s="27">
        <f>SUMIFS('Реестр ворот'!$K:$K,'Реестр ворот'!$F:$F,$A$4,'Реестр ворот'!$E:$E,C$1)</f>
        <v>0</v>
      </c>
      <c r="D4" s="27">
        <f>SUMIFS('Реестр ворот'!$K:$K,'Реестр ворот'!$F:$F,$A$4,'Реестр ворот'!$E:$E,D$1)</f>
        <v>0</v>
      </c>
      <c r="E4" s="27">
        <f>SUMIFS('Реестр ворот'!$K:$K,'Реестр ворот'!$F:$F,$A$4,'Реестр ворот'!$E:$E,E$1)</f>
        <v>0</v>
      </c>
      <c r="F4" s="27">
        <f>SUMIFS('Реестр ворот'!$K:$K,'Реестр ворот'!$F:$F,$A$4,'Реестр ворот'!$E:$E,F$1)</f>
        <v>0</v>
      </c>
      <c r="G4" s="27">
        <f>SUMIFS('Реестр ворот'!$K:$K,'Реестр ворот'!$F:$F,$A$4,'Реестр ворот'!$E:$E,G$1)</f>
        <v>0</v>
      </c>
      <c r="H4" s="27">
        <f>SUMIFS('Реестр ворот'!$K:$K,'Реестр ворот'!$F:$F,$A$4,'Реестр ворот'!$E:$E,H$1)</f>
        <v>0</v>
      </c>
      <c r="I4" s="27">
        <f>SUMIFS('Реестр ворот'!$K:$K,'Реестр ворот'!$F:$F,$A$4,'Реестр ворот'!$E:$E,I$1)</f>
        <v>0</v>
      </c>
      <c r="J4" s="27">
        <f>SUMIFS('Реестр ворот'!$K:$K,'Реестр ворот'!$F:$F,$A$4,'Реестр ворот'!$E:$E,J$1)</f>
        <v>0</v>
      </c>
      <c r="K4" s="27">
        <f>SUMIFS('Реестр ворот'!$K:$K,'Реестр ворот'!$F:$F,$A$4,'Реестр ворот'!$E:$E,K$1)</f>
        <v>0</v>
      </c>
      <c r="L4" s="27">
        <f>SUMIFS('Реестр ворот'!$K:$K,'Реестр ворот'!$F:$F,$A$4,'Реестр ворот'!$E:$E,L$1)</f>
        <v>0</v>
      </c>
      <c r="M4" s="27">
        <f>SUMIFS('Реестр ворот'!$K:$K,'Реестр ворот'!$F:$F,$A$4,'Реестр ворот'!$E:$E,M$1)</f>
        <v>0</v>
      </c>
      <c r="N4" s="27">
        <f>SUMIFS('Реестр ворот'!$K:$K,'Реестр ворот'!$F:$F,$A$4,'Реестр ворот'!$E:$E,N$1)</f>
        <v>0</v>
      </c>
      <c r="O4" s="27">
        <f>SUMIFS('Реестр ворот'!$K:$K,'Реестр ворот'!$F:$F,$A$4,'Реестр ворот'!$E:$E,O$1)</f>
        <v>0</v>
      </c>
      <c r="P4" s="27">
        <f>SUMIFS('Реестр ворот'!$K:$K,'Реестр ворот'!$F:$F,$A$4,'Реестр ворот'!$E:$E,P$1)</f>
        <v>0</v>
      </c>
      <c r="Q4" s="27">
        <f>SUMIFS('Реестр ворот'!$K:$K,'Реестр ворот'!$F:$F,$A$4,'Реестр ворот'!$E:$E,Q$1)</f>
        <v>0</v>
      </c>
      <c r="R4" s="27">
        <f>SUMIFS('Реестр ворот'!$K:$K,'Реестр ворот'!$F:$F,$A$4,'Реестр ворот'!$E:$E,R$1)</f>
        <v>0</v>
      </c>
      <c r="S4" s="27">
        <f>SUMIFS('Реестр ворот'!$K:$K,'Реестр ворот'!$F:$F,$A$4,'Реестр ворот'!$E:$E,S$1)</f>
        <v>0</v>
      </c>
      <c r="T4" s="27">
        <f>SUMIFS('Реестр ворот'!$K:$K,'Реестр ворот'!$F:$F,$A$4,'Реестр ворот'!$E:$E,T$1)</f>
        <v>0</v>
      </c>
      <c r="U4" s="27">
        <f>SUMIFS('Реестр ворот'!$K:$K,'Реестр ворот'!$F:$F,$A$4,'Реестр ворот'!$E:$E,U$1)</f>
        <v>0</v>
      </c>
      <c r="V4" s="27">
        <f>SUMIFS('Реестр ворот'!$K:$K,'Реестр ворот'!$F:$F,$A$4,'Реестр ворот'!$E:$E,V$1)</f>
        <v>0</v>
      </c>
      <c r="W4" s="27">
        <f>SUMIFS('Реестр ворот'!$K:$K,'Реестр ворот'!$F:$F,$A$4,'Реестр ворот'!$E:$E,W$1)</f>
        <v>0</v>
      </c>
      <c r="X4" s="27">
        <f>SUMIFS('Реестр ворот'!$K:$K,'Реестр ворот'!$F:$F,$A$4,'Реестр ворот'!$E:$E,X$1)</f>
        <v>0</v>
      </c>
      <c r="Y4" s="27">
        <f>SUMIFS('Реестр ворот'!$K:$K,'Реестр ворот'!$F:$F,$A$4,'Реестр ворот'!$E:$E,Y$1)</f>
        <v>0</v>
      </c>
      <c r="Z4" s="27">
        <f>SUMIFS('Реестр ворот'!$K:$K,'Реестр ворот'!$F:$F,$A$4,'Реестр ворот'!$E:$E,Z$1)</f>
        <v>0</v>
      </c>
      <c r="AA4" s="27">
        <f>SUMIFS('Реестр ворот'!$K:$K,'Реестр ворот'!$F:$F,$A$4,'Реестр ворот'!$E:$E,AA$1)</f>
        <v>0</v>
      </c>
      <c r="AB4" s="27">
        <f>SUMIFS('Реестр ворот'!$K:$K,'Реестр ворот'!$F:$F,$A$4,'Реестр ворот'!$E:$E,AB$1)</f>
        <v>0</v>
      </c>
      <c r="AC4" s="27">
        <f>SUMIFS('Реестр ворот'!$K:$K,'Реестр ворот'!$F:$F,$A$4,'Реестр ворот'!$E:$E,AC$1)</f>
        <v>0</v>
      </c>
      <c r="AD4" s="27">
        <f>SUMIFS('Реестр ворот'!$K:$K,'Реестр ворот'!$F:$F,$A$4,'Реестр ворот'!$E:$E,AD$1)</f>
        <v>0</v>
      </c>
      <c r="AE4" s="27">
        <f>SUMIFS('Реестр ворот'!$K:$K,'Реестр ворот'!$F:$F,$A$4,'Реестр ворот'!$E:$E,AE$1)</f>
        <v>0</v>
      </c>
      <c r="AF4" s="27">
        <f>SUMIFS('Реестр ворот'!$K:$K,'Реестр ворот'!$F:$F,$A$4,'Реестр ворот'!$E:$E,AF$1)</f>
        <v>0</v>
      </c>
      <c r="AG4" s="27">
        <f>SUMIFS('Реестр ворот'!$K:$K,'Реестр ворот'!$F:$F,$A$4,'Реестр ворот'!$E:$E,AG$1)</f>
        <v>0</v>
      </c>
      <c r="AH4" s="27">
        <f>SUMIFS('Реестр ворот'!$K:$K,'Реестр ворот'!$F:$F,$A$4,'Реестр ворот'!$E:$E,AH$1)</f>
        <v>0</v>
      </c>
      <c r="AI4" s="27">
        <f>SUMIFS('Реестр ворот'!$K:$K,'Реестр ворот'!$F:$F,$A$4,'Реестр ворот'!$E:$E,AI$1)</f>
        <v>0</v>
      </c>
      <c r="AJ4" s="27">
        <f>SUMIFS('Реестр ворот'!$K:$K,'Реестр ворот'!$F:$F,$A$4,'Реестр ворот'!$E:$E,AJ$1)</f>
        <v>0</v>
      </c>
      <c r="AK4" s="27">
        <f>SUMIFS('Реестр ворот'!$K:$K,'Реестр ворот'!$F:$F,$A$4,'Реестр ворот'!$E:$E,AK$1)</f>
        <v>0</v>
      </c>
      <c r="AL4" s="27">
        <f>SUMIFS('Реестр ворот'!$K:$K,'Реестр ворот'!$F:$F,$A$4,'Реестр ворот'!$E:$E,AL$1)</f>
        <v>0</v>
      </c>
      <c r="AM4" s="27">
        <f>SUMIFS('Реестр ворот'!$K:$K,'Реестр ворот'!$F:$F,$A$4,'Реестр ворот'!$E:$E,AM$1)</f>
        <v>0</v>
      </c>
      <c r="AN4" s="27">
        <f>SUMIFS('Реестр ворот'!$K:$K,'Реестр ворот'!$F:$F,$A$4,'Реестр ворот'!$E:$E,AN$1)</f>
        <v>0</v>
      </c>
    </row>
    <row r="5" spans="1:40">
      <c r="A5" s="27">
        <v>2460</v>
      </c>
      <c r="B5" s="27">
        <f>SUMIFS('Реестр ворот'!$K:$K,'Реестр ворот'!$F:$F,$A$5,'Реестр ворот'!$E:$E,B$1)</f>
        <v>0</v>
      </c>
      <c r="C5" s="27">
        <f>SUMIFS('Реестр ворот'!$K:$K,'Реестр ворот'!$F:$F,$A$5,'Реестр ворот'!$E:$E,C$1)</f>
        <v>0</v>
      </c>
      <c r="D5" s="27">
        <f>SUMIFS('Реестр ворот'!$K:$K,'Реестр ворот'!$F:$F,$A$5,'Реестр ворот'!$E:$E,D$1)</f>
        <v>0</v>
      </c>
      <c r="E5" s="27">
        <f>SUMIFS('Реестр ворот'!$K:$K,'Реестр ворот'!$F:$F,$A$5,'Реестр ворот'!$E:$E,E$1)</f>
        <v>0</v>
      </c>
      <c r="F5" s="27">
        <f>SUMIFS('Реестр ворот'!$K:$K,'Реестр ворот'!$F:$F,$A$5,'Реестр ворот'!$E:$E,F$1)</f>
        <v>0</v>
      </c>
      <c r="G5" s="27">
        <f>SUMIFS('Реестр ворот'!$K:$K,'Реестр ворот'!$F:$F,$A$5,'Реестр ворот'!$E:$E,G$1)</f>
        <v>0</v>
      </c>
      <c r="H5" s="27">
        <f>SUMIFS('Реестр ворот'!$K:$K,'Реестр ворот'!$F:$F,$A$5,'Реестр ворот'!$E:$E,H$1)</f>
        <v>0</v>
      </c>
      <c r="I5" s="27">
        <f>SUMIFS('Реестр ворот'!$K:$K,'Реестр ворот'!$F:$F,$A$5,'Реестр ворот'!$E:$E,I$1)</f>
        <v>0</v>
      </c>
      <c r="J5" s="27">
        <f>SUMIFS('Реестр ворот'!$K:$K,'Реестр ворот'!$F:$F,$A$5,'Реестр ворот'!$E:$E,J$1)</f>
        <v>0</v>
      </c>
      <c r="K5" s="27">
        <f>SUMIFS('Реестр ворот'!$K:$K,'Реестр ворот'!$F:$F,$A$5,'Реестр ворот'!$E:$E,K$1)</f>
        <v>0</v>
      </c>
      <c r="L5" s="27">
        <f>SUMIFS('Реестр ворот'!$K:$K,'Реестр ворот'!$F:$F,$A$5,'Реестр ворот'!$E:$E,L$1)</f>
        <v>0</v>
      </c>
      <c r="M5" s="27">
        <f>SUMIFS('Реестр ворот'!$K:$K,'Реестр ворот'!$F:$F,$A$5,'Реестр ворот'!$E:$E,M$1)</f>
        <v>0</v>
      </c>
      <c r="N5" s="27">
        <f>SUMIFS('Реестр ворот'!$K:$K,'Реестр ворот'!$F:$F,$A$5,'Реестр ворот'!$E:$E,N$1)</f>
        <v>0</v>
      </c>
      <c r="O5" s="27">
        <f>SUMIFS('Реестр ворот'!$K:$K,'Реестр ворот'!$F:$F,$A$5,'Реестр ворот'!$E:$E,O$1)</f>
        <v>0</v>
      </c>
      <c r="P5" s="27">
        <f>SUMIFS('Реестр ворот'!$K:$K,'Реестр ворот'!$F:$F,$A$5,'Реестр ворот'!$E:$E,P$1)</f>
        <v>0</v>
      </c>
      <c r="Q5" s="27">
        <f>SUMIFS('Реестр ворот'!$K:$K,'Реестр ворот'!$F:$F,$A$5,'Реестр ворот'!$E:$E,Q$1)</f>
        <v>0</v>
      </c>
      <c r="R5" s="27">
        <f>SUMIFS('Реестр ворот'!$K:$K,'Реестр ворот'!$F:$F,$A$5,'Реестр ворот'!$E:$E,R$1)</f>
        <v>0</v>
      </c>
      <c r="S5" s="27">
        <f>SUMIFS('Реестр ворот'!$K:$K,'Реестр ворот'!$F:$F,$A$5,'Реестр ворот'!$E:$E,S$1)</f>
        <v>0</v>
      </c>
      <c r="T5" s="27">
        <f>SUMIFS('Реестр ворот'!$K:$K,'Реестр ворот'!$F:$F,$A$5,'Реестр ворот'!$E:$E,T$1)</f>
        <v>0</v>
      </c>
      <c r="U5" s="27">
        <f>SUMIFS('Реестр ворот'!$K:$K,'Реестр ворот'!$F:$F,$A$5,'Реестр ворот'!$E:$E,U$1)</f>
        <v>0</v>
      </c>
      <c r="V5" s="27">
        <f>SUMIFS('Реестр ворот'!$K:$K,'Реестр ворот'!$F:$F,$A$5,'Реестр ворот'!$E:$E,V$1)</f>
        <v>0</v>
      </c>
      <c r="W5" s="27">
        <f>SUMIFS('Реестр ворот'!$K:$K,'Реестр ворот'!$F:$F,$A$5,'Реестр ворот'!$E:$E,W$1)</f>
        <v>0</v>
      </c>
      <c r="X5" s="27">
        <f>SUMIFS('Реестр ворот'!$K:$K,'Реестр ворот'!$F:$F,$A$5,'Реестр ворот'!$E:$E,X$1)</f>
        <v>0</v>
      </c>
      <c r="Y5" s="27">
        <f>SUMIFS('Реестр ворот'!$K:$K,'Реестр ворот'!$F:$F,$A$5,'Реестр ворот'!$E:$E,Y$1)</f>
        <v>0</v>
      </c>
      <c r="Z5" s="27">
        <f>SUMIFS('Реестр ворот'!$K:$K,'Реестр ворот'!$F:$F,$A$5,'Реестр ворот'!$E:$E,Z$1)</f>
        <v>0</v>
      </c>
      <c r="AA5" s="27">
        <f>SUMIFS('Реестр ворот'!$K:$K,'Реестр ворот'!$F:$F,$A$5,'Реестр ворот'!$E:$E,AA$1)</f>
        <v>0</v>
      </c>
      <c r="AB5" s="27">
        <f>SUMIFS('Реестр ворот'!$K:$K,'Реестр ворот'!$F:$F,$A$5,'Реестр ворот'!$E:$E,AB$1)</f>
        <v>0</v>
      </c>
      <c r="AC5" s="27">
        <f>SUMIFS('Реестр ворот'!$K:$K,'Реестр ворот'!$F:$F,$A$5,'Реестр ворот'!$E:$E,AC$1)</f>
        <v>0</v>
      </c>
      <c r="AD5" s="27">
        <f>SUMIFS('Реестр ворот'!$K:$K,'Реестр ворот'!$F:$F,$A$5,'Реестр ворот'!$E:$E,AD$1)</f>
        <v>0</v>
      </c>
      <c r="AE5" s="27">
        <f>SUMIFS('Реестр ворот'!$K:$K,'Реестр ворот'!$F:$F,$A$5,'Реестр ворот'!$E:$E,AE$1)</f>
        <v>0</v>
      </c>
      <c r="AF5" s="27">
        <f>SUMIFS('Реестр ворот'!$K:$K,'Реестр ворот'!$F:$F,$A$5,'Реестр ворот'!$E:$E,AF$1)</f>
        <v>0</v>
      </c>
      <c r="AG5" s="27">
        <f>SUMIFS('Реестр ворот'!$K:$K,'Реестр ворот'!$F:$F,$A$5,'Реестр ворот'!$E:$E,AG$1)</f>
        <v>0</v>
      </c>
      <c r="AH5" s="27">
        <f>SUMIFS('Реестр ворот'!$K:$K,'Реестр ворот'!$F:$F,$A$5,'Реестр ворот'!$E:$E,AH$1)</f>
        <v>0</v>
      </c>
      <c r="AI5" s="27">
        <f>SUMIFS('Реестр ворот'!$K:$K,'Реестр ворот'!$F:$F,$A$5,'Реестр ворот'!$E:$E,AI$1)</f>
        <v>0</v>
      </c>
      <c r="AJ5" s="27">
        <f>SUMIFS('Реестр ворот'!$K:$K,'Реестр ворот'!$F:$F,$A$5,'Реестр ворот'!$E:$E,AJ$1)</f>
        <v>0</v>
      </c>
      <c r="AK5" s="27">
        <f>SUMIFS('Реестр ворот'!$K:$K,'Реестр ворот'!$F:$F,$A$5,'Реестр ворот'!$E:$E,AK$1)</f>
        <v>0</v>
      </c>
      <c r="AL5" s="27">
        <f>SUMIFS('Реестр ворот'!$K:$K,'Реестр ворот'!$F:$F,$A$5,'Реестр ворот'!$E:$E,AL$1)</f>
        <v>0</v>
      </c>
      <c r="AM5" s="27">
        <f>SUMIFS('Реестр ворот'!$K:$K,'Реестр ворот'!$F:$F,$A$5,'Реестр ворот'!$E:$E,AM$1)</f>
        <v>0</v>
      </c>
      <c r="AN5" s="27">
        <f>SUMIFS('Реестр ворот'!$K:$K,'Реестр ворот'!$F:$F,$A$5,'Реестр ворот'!$E:$E,AN$1)</f>
        <v>0</v>
      </c>
    </row>
    <row r="6" spans="1:40">
      <c r="A6" s="27">
        <v>2585</v>
      </c>
      <c r="B6" s="27">
        <f>SUMIFS('Реестр ворот'!$K:$K,'Реестр ворот'!$F:$F,$A$6,'Реестр ворот'!$E:$E,B$1)</f>
        <v>0</v>
      </c>
      <c r="C6" s="27">
        <f>SUMIFS('Реестр ворот'!$K:$K,'Реестр ворот'!$F:$F,$A$6,'Реестр ворот'!$E:$E,C$1)</f>
        <v>0</v>
      </c>
      <c r="D6" s="27">
        <f>SUMIFS('Реестр ворот'!$K:$K,'Реестр ворот'!$F:$F,$A$6,'Реестр ворот'!$E:$E,D$1)</f>
        <v>0</v>
      </c>
      <c r="E6" s="27">
        <f>SUMIFS('Реестр ворот'!$K:$K,'Реестр ворот'!$F:$F,$A$6,'Реестр ворот'!$E:$E,E$1)</f>
        <v>0</v>
      </c>
      <c r="F6" s="27">
        <f>SUMIFS('Реестр ворот'!$K:$K,'Реестр ворот'!$F:$F,$A$6,'Реестр ворот'!$E:$E,F$1)</f>
        <v>0</v>
      </c>
      <c r="G6" s="27">
        <f>SUMIFS('Реестр ворот'!$K:$K,'Реестр ворот'!$F:$F,$A$6,'Реестр ворот'!$E:$E,G$1)</f>
        <v>0</v>
      </c>
      <c r="H6" s="27">
        <f>SUMIFS('Реестр ворот'!$K:$K,'Реестр ворот'!$F:$F,$A$6,'Реестр ворот'!$E:$E,H$1)</f>
        <v>0</v>
      </c>
      <c r="I6" s="27">
        <f>SUMIFS('Реестр ворот'!$K:$K,'Реестр ворот'!$F:$F,$A$6,'Реестр ворот'!$E:$E,I$1)</f>
        <v>0</v>
      </c>
      <c r="J6" s="27">
        <f>SUMIFS('Реестр ворот'!$K:$K,'Реестр ворот'!$F:$F,$A$6,'Реестр ворот'!$E:$E,J$1)</f>
        <v>0</v>
      </c>
      <c r="K6" s="27">
        <f>SUMIFS('Реестр ворот'!$K:$K,'Реестр ворот'!$F:$F,$A$6,'Реестр ворот'!$E:$E,K$1)</f>
        <v>0</v>
      </c>
      <c r="L6" s="27">
        <f>SUMIFS('Реестр ворот'!$K:$K,'Реестр ворот'!$F:$F,$A$6,'Реестр ворот'!$E:$E,L$1)</f>
        <v>0</v>
      </c>
      <c r="M6" s="27">
        <f>SUMIFS('Реестр ворот'!$K:$K,'Реестр ворот'!$F:$F,$A$6,'Реестр ворот'!$E:$E,M$1)</f>
        <v>0</v>
      </c>
      <c r="N6" s="27">
        <f>SUMIFS('Реестр ворот'!$K:$K,'Реестр ворот'!$F:$F,$A$6,'Реестр ворот'!$E:$E,N$1)</f>
        <v>0</v>
      </c>
      <c r="O6" s="27">
        <f>SUMIFS('Реестр ворот'!$K:$K,'Реестр ворот'!$F:$F,$A$6,'Реестр ворот'!$E:$E,O$1)</f>
        <v>0</v>
      </c>
      <c r="P6" s="27">
        <f>SUMIFS('Реестр ворот'!$K:$K,'Реестр ворот'!$F:$F,$A$6,'Реестр ворот'!$E:$E,P$1)</f>
        <v>0</v>
      </c>
      <c r="Q6" s="27">
        <f>SUMIFS('Реестр ворот'!$K:$K,'Реестр ворот'!$F:$F,$A$6,'Реестр ворот'!$E:$E,Q$1)</f>
        <v>0</v>
      </c>
      <c r="R6" s="27">
        <f>SUMIFS('Реестр ворот'!$K:$K,'Реестр ворот'!$F:$F,$A$6,'Реестр ворот'!$E:$E,R$1)</f>
        <v>0</v>
      </c>
      <c r="S6" s="27">
        <f>SUMIFS('Реестр ворот'!$K:$K,'Реестр ворот'!$F:$F,$A$6,'Реестр ворот'!$E:$E,S$1)</f>
        <v>0</v>
      </c>
      <c r="T6" s="27">
        <f>SUMIFS('Реестр ворот'!$K:$K,'Реестр ворот'!$F:$F,$A$6,'Реестр ворот'!$E:$E,T$1)</f>
        <v>0</v>
      </c>
      <c r="U6" s="27">
        <f>SUMIFS('Реестр ворот'!$K:$K,'Реестр ворот'!$F:$F,$A$6,'Реестр ворот'!$E:$E,U$1)</f>
        <v>0</v>
      </c>
      <c r="V6" s="27">
        <f>SUMIFS('Реестр ворот'!$K:$K,'Реестр ворот'!$F:$F,$A$6,'Реестр ворот'!$E:$E,V$1)</f>
        <v>0</v>
      </c>
      <c r="W6" s="27">
        <f>SUMIFS('Реестр ворот'!$K:$K,'Реестр ворот'!$F:$F,$A$6,'Реестр ворот'!$E:$E,W$1)</f>
        <v>0</v>
      </c>
      <c r="X6" s="27">
        <f>SUMIFS('Реестр ворот'!$K:$K,'Реестр ворот'!$F:$F,$A$6,'Реестр ворот'!$E:$E,X$1)</f>
        <v>0</v>
      </c>
      <c r="Y6" s="27">
        <f>SUMIFS('Реестр ворот'!$K:$K,'Реестр ворот'!$F:$F,$A$6,'Реестр ворот'!$E:$E,Y$1)</f>
        <v>0</v>
      </c>
      <c r="Z6" s="27">
        <f>SUMIFS('Реестр ворот'!$K:$K,'Реестр ворот'!$F:$F,$A$6,'Реестр ворот'!$E:$E,Z$1)</f>
        <v>0</v>
      </c>
      <c r="AA6" s="27">
        <f>SUMIFS('Реестр ворот'!$K:$K,'Реестр ворот'!$F:$F,$A$6,'Реестр ворот'!$E:$E,AA$1)</f>
        <v>0</v>
      </c>
      <c r="AB6" s="27">
        <f>SUMIFS('Реестр ворот'!$K:$K,'Реестр ворот'!$F:$F,$A$6,'Реестр ворот'!$E:$E,AB$1)</f>
        <v>0</v>
      </c>
      <c r="AC6" s="27">
        <f>SUMIFS('Реестр ворот'!$K:$K,'Реестр ворот'!$F:$F,$A$6,'Реестр ворот'!$E:$E,AC$1)</f>
        <v>0</v>
      </c>
      <c r="AD6" s="27">
        <f>SUMIFS('Реестр ворот'!$K:$K,'Реестр ворот'!$F:$F,$A$6,'Реестр ворот'!$E:$E,AD$1)</f>
        <v>0</v>
      </c>
      <c r="AE6" s="27">
        <f>SUMIFS('Реестр ворот'!$K:$K,'Реестр ворот'!$F:$F,$A$6,'Реестр ворот'!$E:$E,AE$1)</f>
        <v>0</v>
      </c>
      <c r="AF6" s="27">
        <f>SUMIFS('Реестр ворот'!$K:$K,'Реестр ворот'!$F:$F,$A$6,'Реестр ворот'!$E:$E,AF$1)</f>
        <v>0</v>
      </c>
      <c r="AG6" s="27">
        <f>SUMIFS('Реестр ворот'!$K:$K,'Реестр ворот'!$F:$F,$A$6,'Реестр ворот'!$E:$E,AG$1)</f>
        <v>0</v>
      </c>
      <c r="AH6" s="27">
        <f>SUMIFS('Реестр ворот'!$K:$K,'Реестр ворот'!$F:$F,$A$6,'Реестр ворот'!$E:$E,AH$1)</f>
        <v>0</v>
      </c>
      <c r="AI6" s="27">
        <f>SUMIFS('Реестр ворот'!$K:$K,'Реестр ворот'!$F:$F,$A$6,'Реестр ворот'!$E:$E,AI$1)</f>
        <v>0</v>
      </c>
      <c r="AJ6" s="27">
        <f>SUMIFS('Реестр ворот'!$K:$K,'Реестр ворот'!$F:$F,$A$6,'Реестр ворот'!$E:$E,AJ$1)</f>
        <v>0</v>
      </c>
      <c r="AK6" s="27">
        <f>SUMIFS('Реестр ворот'!$K:$K,'Реестр ворот'!$F:$F,$A$6,'Реестр ворот'!$E:$E,AK$1)</f>
        <v>0</v>
      </c>
      <c r="AL6" s="27">
        <f>SUMIFS('Реестр ворот'!$K:$K,'Реестр ворот'!$F:$F,$A$6,'Реестр ворот'!$E:$E,AL$1)</f>
        <v>0</v>
      </c>
      <c r="AM6" s="27">
        <f>SUMIFS('Реестр ворот'!$K:$K,'Реестр ворот'!$F:$F,$A$6,'Реестр ворот'!$E:$E,AM$1)</f>
        <v>0</v>
      </c>
      <c r="AN6" s="27">
        <f>SUMIFS('Реестр ворот'!$K:$K,'Реестр ворот'!$F:$F,$A$6,'Реестр ворот'!$E:$E,AN$1)</f>
        <v>0</v>
      </c>
    </row>
    <row r="7" spans="1:40">
      <c r="A7" s="27">
        <v>2710</v>
      </c>
      <c r="B7" s="27">
        <f>SUMIFS('Реестр ворот'!$K:$K,'Реестр ворот'!$F:$F,$A$7,'Реестр ворот'!$E:$E,B$1)</f>
        <v>0</v>
      </c>
      <c r="C7" s="27">
        <f>SUMIFS('Реестр ворот'!$K:$K,'Реестр ворот'!$F:$F,$A$7,'Реестр ворот'!$E:$E,C$1)</f>
        <v>0</v>
      </c>
      <c r="D7" s="27">
        <f>SUMIFS('Реестр ворот'!$K:$K,'Реестр ворот'!$F:$F,$A$7,'Реестр ворот'!$E:$E,D$1)</f>
        <v>0</v>
      </c>
      <c r="E7" s="27">
        <f>SUMIFS('Реестр ворот'!$K:$K,'Реестр ворот'!$F:$F,$A$7,'Реестр ворот'!$E:$E,E$1)</f>
        <v>0</v>
      </c>
      <c r="F7" s="27">
        <f>SUMIFS('Реестр ворот'!$K:$K,'Реестр ворот'!$F:$F,$A$7,'Реестр ворот'!$E:$E,F$1)</f>
        <v>0</v>
      </c>
      <c r="G7" s="27">
        <f>SUMIFS('Реестр ворот'!$K:$K,'Реестр ворот'!$F:$F,$A$7,'Реестр ворот'!$E:$E,G$1)</f>
        <v>0</v>
      </c>
      <c r="H7" s="27">
        <f>SUMIFS('Реестр ворот'!$K:$K,'Реестр ворот'!$F:$F,$A$7,'Реестр ворот'!$E:$E,H$1)</f>
        <v>0</v>
      </c>
      <c r="I7" s="27">
        <f>SUMIFS('Реестр ворот'!$K:$K,'Реестр ворот'!$F:$F,$A$7,'Реестр ворот'!$E:$E,I$1)</f>
        <v>0</v>
      </c>
      <c r="J7" s="27">
        <f>SUMIFS('Реестр ворот'!$K:$K,'Реестр ворот'!$F:$F,$A$7,'Реестр ворот'!$E:$E,J$1)</f>
        <v>0</v>
      </c>
      <c r="K7" s="27">
        <f>SUMIFS('Реестр ворот'!$K:$K,'Реестр ворот'!$F:$F,$A$7,'Реестр ворот'!$E:$E,K$1)</f>
        <v>0</v>
      </c>
      <c r="L7" s="27">
        <f>SUMIFS('Реестр ворот'!$K:$K,'Реестр ворот'!$F:$F,$A$7,'Реестр ворот'!$E:$E,L$1)</f>
        <v>0</v>
      </c>
      <c r="M7" s="27">
        <f>SUMIFS('Реестр ворот'!$K:$K,'Реестр ворот'!$F:$F,$A$7,'Реестр ворот'!$E:$E,M$1)</f>
        <v>0</v>
      </c>
      <c r="N7" s="27">
        <f>SUMIFS('Реестр ворот'!$K:$K,'Реестр ворот'!$F:$F,$A$7,'Реестр ворот'!$E:$E,N$1)</f>
        <v>0</v>
      </c>
      <c r="O7" s="27">
        <f>SUMIFS('Реестр ворот'!$K:$K,'Реестр ворот'!$F:$F,$A$7,'Реестр ворот'!$E:$E,O$1)</f>
        <v>0</v>
      </c>
      <c r="P7" s="27">
        <f>SUMIFS('Реестр ворот'!$K:$K,'Реестр ворот'!$F:$F,$A$7,'Реестр ворот'!$E:$E,P$1)</f>
        <v>0</v>
      </c>
      <c r="Q7" s="27">
        <f>SUMIFS('Реестр ворот'!$K:$K,'Реестр ворот'!$F:$F,$A$7,'Реестр ворот'!$E:$E,Q$1)</f>
        <v>0</v>
      </c>
      <c r="R7" s="27">
        <f>SUMIFS('Реестр ворот'!$K:$K,'Реестр ворот'!$F:$F,$A$7,'Реестр ворот'!$E:$E,R$1)</f>
        <v>0</v>
      </c>
      <c r="S7" s="27">
        <f>SUMIFS('Реестр ворот'!$K:$K,'Реестр ворот'!$F:$F,$A$7,'Реестр ворот'!$E:$E,S$1)</f>
        <v>0</v>
      </c>
      <c r="T7" s="27">
        <f>SUMIFS('Реестр ворот'!$K:$K,'Реестр ворот'!$F:$F,$A$7,'Реестр ворот'!$E:$E,T$1)</f>
        <v>0</v>
      </c>
      <c r="U7" s="27">
        <f>SUMIFS('Реестр ворот'!$K:$K,'Реестр ворот'!$F:$F,$A$7,'Реестр ворот'!$E:$E,U$1)</f>
        <v>0</v>
      </c>
      <c r="V7" s="27">
        <f>SUMIFS('Реестр ворот'!$K:$K,'Реестр ворот'!$F:$F,$A$7,'Реестр ворот'!$E:$E,V$1)</f>
        <v>0</v>
      </c>
      <c r="W7" s="27">
        <f>SUMIFS('Реестр ворот'!$K:$K,'Реестр ворот'!$F:$F,$A$7,'Реестр ворот'!$E:$E,W$1)</f>
        <v>0</v>
      </c>
      <c r="X7" s="27">
        <f>SUMIFS('Реестр ворот'!$K:$K,'Реестр ворот'!$F:$F,$A$7,'Реестр ворот'!$E:$E,X$1)</f>
        <v>0</v>
      </c>
      <c r="Y7" s="27">
        <f>SUMIFS('Реестр ворот'!$K:$K,'Реестр ворот'!$F:$F,$A$7,'Реестр ворот'!$E:$E,Y$1)</f>
        <v>0</v>
      </c>
      <c r="Z7" s="27">
        <f>SUMIFS('Реестр ворот'!$K:$K,'Реестр ворот'!$F:$F,$A$7,'Реестр ворот'!$E:$E,Z$1)</f>
        <v>0</v>
      </c>
      <c r="AA7" s="27">
        <f>SUMIFS('Реестр ворот'!$K:$K,'Реестр ворот'!$F:$F,$A$7,'Реестр ворот'!$E:$E,AA$1)</f>
        <v>0</v>
      </c>
      <c r="AB7" s="27">
        <f>SUMIFS('Реестр ворот'!$K:$K,'Реестр ворот'!$F:$F,$A$7,'Реестр ворот'!$E:$E,AB$1)</f>
        <v>0</v>
      </c>
      <c r="AC7" s="27">
        <f>SUMIFS('Реестр ворот'!$K:$K,'Реестр ворот'!$F:$F,$A$7,'Реестр ворот'!$E:$E,AC$1)</f>
        <v>0</v>
      </c>
      <c r="AD7" s="27">
        <f>SUMIFS('Реестр ворот'!$K:$K,'Реестр ворот'!$F:$F,$A$7,'Реестр ворот'!$E:$E,AD$1)</f>
        <v>0</v>
      </c>
      <c r="AE7" s="27">
        <f>SUMIFS('Реестр ворот'!$K:$K,'Реестр ворот'!$F:$F,$A$7,'Реестр ворот'!$E:$E,AE$1)</f>
        <v>0</v>
      </c>
      <c r="AF7" s="27">
        <f>SUMIFS('Реестр ворот'!$K:$K,'Реестр ворот'!$F:$F,$A$7,'Реестр ворот'!$E:$E,AF$1)</f>
        <v>0</v>
      </c>
      <c r="AG7" s="27">
        <f>SUMIFS('Реестр ворот'!$K:$K,'Реестр ворот'!$F:$F,$A$7,'Реестр ворот'!$E:$E,AG$1)</f>
        <v>0</v>
      </c>
      <c r="AH7" s="27">
        <f>SUMIFS('Реестр ворот'!$K:$K,'Реестр ворот'!$F:$F,$A$7,'Реестр ворот'!$E:$E,AH$1)</f>
        <v>0</v>
      </c>
      <c r="AI7" s="27">
        <f>SUMIFS('Реестр ворот'!$K:$K,'Реестр ворот'!$F:$F,$A$7,'Реестр ворот'!$E:$E,AI$1)</f>
        <v>0</v>
      </c>
      <c r="AJ7" s="27">
        <f>SUMIFS('Реестр ворот'!$K:$K,'Реестр ворот'!$F:$F,$A$7,'Реестр ворот'!$E:$E,AJ$1)</f>
        <v>0</v>
      </c>
      <c r="AK7" s="27">
        <f>SUMIFS('Реестр ворот'!$K:$K,'Реестр ворот'!$F:$F,$A$7,'Реестр ворот'!$E:$E,AK$1)</f>
        <v>0</v>
      </c>
      <c r="AL7" s="27">
        <f>SUMIFS('Реестр ворот'!$K:$K,'Реестр ворот'!$F:$F,$A$7,'Реестр ворот'!$E:$E,AL$1)</f>
        <v>0</v>
      </c>
      <c r="AM7" s="27">
        <f>SUMIFS('Реестр ворот'!$K:$K,'Реестр ворот'!$F:$F,$A$7,'Реестр ворот'!$E:$E,AM$1)</f>
        <v>0</v>
      </c>
      <c r="AN7" s="27">
        <f>SUMIFS('Реестр ворот'!$K:$K,'Реестр ворот'!$F:$F,$A$7,'Реестр ворот'!$E:$E,AN$1)</f>
        <v>0</v>
      </c>
    </row>
    <row r="8" spans="1:40">
      <c r="A8" s="27">
        <v>2835</v>
      </c>
      <c r="B8" s="27">
        <f>SUMIFS('Реестр ворот'!$K:$K,'Реестр ворот'!$F:$F,$A$8,'Реестр ворот'!$E:$E,B$1)</f>
        <v>0</v>
      </c>
      <c r="C8" s="27">
        <f>SUMIFS('Реестр ворот'!$K:$K,'Реестр ворот'!$F:$F,$A$8,'Реестр ворот'!$E:$E,C$1)</f>
        <v>0</v>
      </c>
      <c r="D8" s="27">
        <f>SUMIFS('Реестр ворот'!$K:$K,'Реестр ворот'!$F:$F,$A$8,'Реестр ворот'!$E:$E,D$1)</f>
        <v>0</v>
      </c>
      <c r="E8" s="27">
        <f>SUMIFS('Реестр ворот'!$K:$K,'Реестр ворот'!$F:$F,$A$8,'Реестр ворот'!$E:$E,E$1)</f>
        <v>0</v>
      </c>
      <c r="F8" s="27">
        <f>SUMIFS('Реестр ворот'!$K:$K,'Реестр ворот'!$F:$F,$A$8,'Реестр ворот'!$E:$E,F$1)</f>
        <v>0</v>
      </c>
      <c r="G8" s="27">
        <f>SUMIFS('Реестр ворот'!$K:$K,'Реестр ворот'!$F:$F,$A$8,'Реестр ворот'!$E:$E,G$1)</f>
        <v>0</v>
      </c>
      <c r="H8" s="27">
        <f>SUMIFS('Реестр ворот'!$K:$K,'Реестр ворот'!$F:$F,$A$8,'Реестр ворот'!$E:$E,H$1)</f>
        <v>0</v>
      </c>
      <c r="I8" s="27">
        <f>SUMIFS('Реестр ворот'!$K:$K,'Реестр ворот'!$F:$F,$A$8,'Реестр ворот'!$E:$E,I$1)</f>
        <v>0</v>
      </c>
      <c r="J8" s="27">
        <f>SUMIFS('Реестр ворот'!$K:$K,'Реестр ворот'!$F:$F,$A$8,'Реестр ворот'!$E:$E,J$1)</f>
        <v>0</v>
      </c>
      <c r="K8" s="27">
        <f>SUMIFS('Реестр ворот'!$K:$K,'Реестр ворот'!$F:$F,$A$8,'Реестр ворот'!$E:$E,K$1)</f>
        <v>0</v>
      </c>
      <c r="L8" s="27">
        <f>SUMIFS('Реестр ворот'!$K:$K,'Реестр ворот'!$F:$F,$A$8,'Реестр ворот'!$E:$E,L$1)</f>
        <v>0</v>
      </c>
      <c r="M8" s="27">
        <f>SUMIFS('Реестр ворот'!$K:$K,'Реестр ворот'!$F:$F,$A$8,'Реестр ворот'!$E:$E,M$1)</f>
        <v>0</v>
      </c>
      <c r="N8" s="27">
        <f>SUMIFS('Реестр ворот'!$K:$K,'Реестр ворот'!$F:$F,$A$8,'Реестр ворот'!$E:$E,N$1)</f>
        <v>0</v>
      </c>
      <c r="O8" s="27">
        <f>SUMIFS('Реестр ворот'!$K:$K,'Реестр ворот'!$F:$F,$A$8,'Реестр ворот'!$E:$E,O$1)</f>
        <v>0</v>
      </c>
      <c r="P8" s="27">
        <f>SUMIFS('Реестр ворот'!$K:$K,'Реестр ворот'!$F:$F,$A$8,'Реестр ворот'!$E:$E,P$1)</f>
        <v>0</v>
      </c>
      <c r="Q8" s="27">
        <f>SUMIFS('Реестр ворот'!$K:$K,'Реестр ворот'!$F:$F,$A$8,'Реестр ворот'!$E:$E,Q$1)</f>
        <v>0</v>
      </c>
      <c r="R8" s="27">
        <f>SUMIFS('Реестр ворот'!$K:$K,'Реестр ворот'!$F:$F,$A$8,'Реестр ворот'!$E:$E,R$1)</f>
        <v>0</v>
      </c>
      <c r="S8" s="27">
        <f>SUMIFS('Реестр ворот'!$K:$K,'Реестр ворот'!$F:$F,$A$8,'Реестр ворот'!$E:$E,S$1)</f>
        <v>0</v>
      </c>
      <c r="T8" s="27">
        <f>SUMIFS('Реестр ворот'!$K:$K,'Реестр ворот'!$F:$F,$A$8,'Реестр ворот'!$E:$E,T$1)</f>
        <v>0</v>
      </c>
      <c r="U8" s="27">
        <f>SUMIFS('Реестр ворот'!$K:$K,'Реестр ворот'!$F:$F,$A$8,'Реестр ворот'!$E:$E,U$1)</f>
        <v>0</v>
      </c>
      <c r="V8" s="27">
        <f>SUMIFS('Реестр ворот'!$K:$K,'Реестр ворот'!$F:$F,$A$8,'Реестр ворот'!$E:$E,V$1)</f>
        <v>0</v>
      </c>
      <c r="W8" s="27">
        <f>SUMIFS('Реестр ворот'!$K:$K,'Реестр ворот'!$F:$F,$A$8,'Реестр ворот'!$E:$E,W$1)</f>
        <v>0</v>
      </c>
      <c r="X8" s="27">
        <f>SUMIFS('Реестр ворот'!$K:$K,'Реестр ворот'!$F:$F,$A$8,'Реестр ворот'!$E:$E,X$1)</f>
        <v>0</v>
      </c>
      <c r="Y8" s="27">
        <f>SUMIFS('Реестр ворот'!$K:$K,'Реестр ворот'!$F:$F,$A$8,'Реестр ворот'!$E:$E,Y$1)</f>
        <v>0</v>
      </c>
      <c r="Z8" s="27">
        <f>SUMIFS('Реестр ворот'!$K:$K,'Реестр ворот'!$F:$F,$A$8,'Реестр ворот'!$E:$E,Z$1)</f>
        <v>0</v>
      </c>
      <c r="AA8" s="27">
        <f>SUMIFS('Реестр ворот'!$K:$K,'Реестр ворот'!$F:$F,$A$8,'Реестр ворот'!$E:$E,AA$1)</f>
        <v>0</v>
      </c>
      <c r="AB8" s="27">
        <f>SUMIFS('Реестр ворот'!$K:$K,'Реестр ворот'!$F:$F,$A$8,'Реестр ворот'!$E:$E,AB$1)</f>
        <v>0</v>
      </c>
      <c r="AC8" s="27">
        <f>SUMIFS('Реестр ворот'!$K:$K,'Реестр ворот'!$F:$F,$A$8,'Реестр ворот'!$E:$E,AC$1)</f>
        <v>0</v>
      </c>
      <c r="AD8" s="27">
        <f>SUMIFS('Реестр ворот'!$K:$K,'Реестр ворот'!$F:$F,$A$8,'Реестр ворот'!$E:$E,AD$1)</f>
        <v>0</v>
      </c>
      <c r="AE8" s="27">
        <f>SUMIFS('Реестр ворот'!$K:$K,'Реестр ворот'!$F:$F,$A$8,'Реестр ворот'!$E:$E,AE$1)</f>
        <v>0</v>
      </c>
      <c r="AF8" s="27">
        <f>SUMIFS('Реестр ворот'!$K:$K,'Реестр ворот'!$F:$F,$A$8,'Реестр ворот'!$E:$E,AF$1)</f>
        <v>0</v>
      </c>
      <c r="AG8" s="27">
        <f>SUMIFS('Реестр ворот'!$K:$K,'Реестр ворот'!$F:$F,$A$8,'Реестр ворот'!$E:$E,AG$1)</f>
        <v>0</v>
      </c>
      <c r="AH8" s="27">
        <f>SUMIFS('Реестр ворот'!$K:$K,'Реестр ворот'!$F:$F,$A$8,'Реестр ворот'!$E:$E,AH$1)</f>
        <v>0</v>
      </c>
      <c r="AI8" s="27">
        <f>SUMIFS('Реестр ворот'!$K:$K,'Реестр ворот'!$F:$F,$A$8,'Реестр ворот'!$E:$E,AI$1)</f>
        <v>0</v>
      </c>
      <c r="AJ8" s="27">
        <f>SUMIFS('Реестр ворот'!$K:$K,'Реестр ворот'!$F:$F,$A$8,'Реестр ворот'!$E:$E,AJ$1)</f>
        <v>0</v>
      </c>
      <c r="AK8" s="27">
        <f>SUMIFS('Реестр ворот'!$K:$K,'Реестр ворот'!$F:$F,$A$8,'Реестр ворот'!$E:$E,AK$1)</f>
        <v>0</v>
      </c>
      <c r="AL8" s="27">
        <f>SUMIFS('Реестр ворот'!$K:$K,'Реестр ворот'!$F:$F,$A$8,'Реестр ворот'!$E:$E,AL$1)</f>
        <v>0</v>
      </c>
      <c r="AM8" s="27">
        <f>SUMIFS('Реестр ворот'!$K:$K,'Реестр ворот'!$F:$F,$A$8,'Реестр ворот'!$E:$E,AM$1)</f>
        <v>0</v>
      </c>
      <c r="AN8" s="27">
        <f>SUMIFS('Реестр ворот'!$K:$K,'Реестр ворот'!$F:$F,$A$8,'Реестр ворот'!$E:$E,AN$1)</f>
        <v>0</v>
      </c>
    </row>
    <row r="9" spans="1:40">
      <c r="A9" s="27">
        <v>2960</v>
      </c>
      <c r="B9" s="27">
        <f>SUMIFS('Реестр ворот'!$K:$K,'Реестр ворот'!$F:$F,$A$9,'Реестр ворот'!$E:$E,B$1)</f>
        <v>0</v>
      </c>
      <c r="C9" s="27">
        <f>SUMIFS('Реестр ворот'!$K:$K,'Реестр ворот'!$F:$F,$A$9,'Реестр ворот'!$E:$E,C$1)</f>
        <v>0</v>
      </c>
      <c r="D9" s="27">
        <f>SUMIFS('Реестр ворот'!$K:$K,'Реестр ворот'!$F:$F,$A$9,'Реестр ворот'!$E:$E,D$1)</f>
        <v>0</v>
      </c>
      <c r="E9" s="27">
        <f>SUMIFS('Реестр ворот'!$K:$K,'Реестр ворот'!$F:$F,$A$9,'Реестр ворот'!$E:$E,E$1)</f>
        <v>0</v>
      </c>
      <c r="F9" s="27">
        <f>SUMIFS('Реестр ворот'!$K:$K,'Реестр ворот'!$F:$F,$A$9,'Реестр ворот'!$E:$E,F$1)</f>
        <v>0</v>
      </c>
      <c r="G9" s="27">
        <f>SUMIFS('Реестр ворот'!$K:$K,'Реестр ворот'!$F:$F,$A$9,'Реестр ворот'!$E:$E,G$1)</f>
        <v>0</v>
      </c>
      <c r="H9" s="27">
        <f>SUMIFS('Реестр ворот'!$K:$K,'Реестр ворот'!$F:$F,$A$9,'Реестр ворот'!$E:$E,H$1)</f>
        <v>0</v>
      </c>
      <c r="I9" s="27">
        <f>SUMIFS('Реестр ворот'!$K:$K,'Реестр ворот'!$F:$F,$A$9,'Реестр ворот'!$E:$E,I$1)</f>
        <v>0</v>
      </c>
      <c r="J9" s="27">
        <f>SUMIFS('Реестр ворот'!$K:$K,'Реестр ворот'!$F:$F,$A$9,'Реестр ворот'!$E:$E,J$1)</f>
        <v>0</v>
      </c>
      <c r="K9" s="27">
        <f>SUMIFS('Реестр ворот'!$K:$K,'Реестр ворот'!$F:$F,$A$9,'Реестр ворот'!$E:$E,K$1)</f>
        <v>0</v>
      </c>
      <c r="L9" s="27">
        <f>SUMIFS('Реестр ворот'!$K:$K,'Реестр ворот'!$F:$F,$A$9,'Реестр ворот'!$E:$E,L$1)</f>
        <v>0</v>
      </c>
      <c r="M9" s="27">
        <f>SUMIFS('Реестр ворот'!$K:$K,'Реестр ворот'!$F:$F,$A$9,'Реестр ворот'!$E:$E,M$1)</f>
        <v>0</v>
      </c>
      <c r="N9" s="27">
        <f>SUMIFS('Реестр ворот'!$K:$K,'Реестр ворот'!$F:$F,$A$9,'Реестр ворот'!$E:$E,N$1)</f>
        <v>0</v>
      </c>
      <c r="O9" s="27">
        <f>SUMIFS('Реестр ворот'!$K:$K,'Реестр ворот'!$F:$F,$A$9,'Реестр ворот'!$E:$E,O$1)</f>
        <v>0</v>
      </c>
      <c r="P9" s="27">
        <f>SUMIFS('Реестр ворот'!$K:$K,'Реестр ворот'!$F:$F,$A$9,'Реестр ворот'!$E:$E,P$1)</f>
        <v>0</v>
      </c>
      <c r="Q9" s="27">
        <f>SUMIFS('Реестр ворот'!$K:$K,'Реестр ворот'!$F:$F,$A$9,'Реестр ворот'!$E:$E,Q$1)</f>
        <v>0</v>
      </c>
      <c r="R9" s="27">
        <f>SUMIFS('Реестр ворот'!$K:$K,'Реестр ворот'!$F:$F,$A$9,'Реестр ворот'!$E:$E,R$1)</f>
        <v>0</v>
      </c>
      <c r="S9" s="27">
        <f>SUMIFS('Реестр ворот'!$K:$K,'Реестр ворот'!$F:$F,$A$9,'Реестр ворот'!$E:$E,S$1)</f>
        <v>0</v>
      </c>
      <c r="T9" s="27">
        <f>SUMIFS('Реестр ворот'!$K:$K,'Реестр ворот'!$F:$F,$A$9,'Реестр ворот'!$E:$E,T$1)</f>
        <v>0</v>
      </c>
      <c r="U9" s="27">
        <f>SUMIFS('Реестр ворот'!$K:$K,'Реестр ворот'!$F:$F,$A$9,'Реестр ворот'!$E:$E,U$1)</f>
        <v>0</v>
      </c>
      <c r="V9" s="27">
        <f>SUMIFS('Реестр ворот'!$K:$K,'Реестр ворот'!$F:$F,$A$9,'Реестр ворот'!$E:$E,V$1)</f>
        <v>0</v>
      </c>
      <c r="W9" s="27">
        <f>SUMIFS('Реестр ворот'!$K:$K,'Реестр ворот'!$F:$F,$A$9,'Реестр ворот'!$E:$E,W$1)</f>
        <v>0</v>
      </c>
      <c r="X9" s="27">
        <f>SUMIFS('Реестр ворот'!$K:$K,'Реестр ворот'!$F:$F,$A$9,'Реестр ворот'!$E:$E,X$1)</f>
        <v>0</v>
      </c>
      <c r="Y9" s="27">
        <f>SUMIFS('Реестр ворот'!$K:$K,'Реестр ворот'!$F:$F,$A$9,'Реестр ворот'!$E:$E,Y$1)</f>
        <v>0</v>
      </c>
      <c r="Z9" s="27">
        <f>SUMIFS('Реестр ворот'!$K:$K,'Реестр ворот'!$F:$F,$A$9,'Реестр ворот'!$E:$E,Z$1)</f>
        <v>0</v>
      </c>
      <c r="AA9" s="27">
        <f>SUMIFS('Реестр ворот'!$K:$K,'Реестр ворот'!$F:$F,$A$9,'Реестр ворот'!$E:$E,AA$1)</f>
        <v>0</v>
      </c>
      <c r="AB9" s="27">
        <f>SUMIFS('Реестр ворот'!$K:$K,'Реестр ворот'!$F:$F,$A$9,'Реестр ворот'!$E:$E,AB$1)</f>
        <v>0</v>
      </c>
      <c r="AC9" s="27">
        <f>SUMIFS('Реестр ворот'!$K:$K,'Реестр ворот'!$F:$F,$A$9,'Реестр ворот'!$E:$E,AC$1)</f>
        <v>0</v>
      </c>
      <c r="AD9" s="27">
        <f>SUMIFS('Реестр ворот'!$K:$K,'Реестр ворот'!$F:$F,$A$9,'Реестр ворот'!$E:$E,AD$1)</f>
        <v>0</v>
      </c>
      <c r="AE9" s="27">
        <f>SUMIFS('Реестр ворот'!$K:$K,'Реестр ворот'!$F:$F,$A$9,'Реестр ворот'!$E:$E,AE$1)</f>
        <v>0</v>
      </c>
      <c r="AF9" s="27">
        <f>SUMIFS('Реестр ворот'!$K:$K,'Реестр ворот'!$F:$F,$A$9,'Реестр ворот'!$E:$E,AF$1)</f>
        <v>0</v>
      </c>
      <c r="AG9" s="27">
        <f>SUMIFS('Реестр ворот'!$K:$K,'Реестр ворот'!$F:$F,$A$9,'Реестр ворот'!$E:$E,AG$1)</f>
        <v>0</v>
      </c>
      <c r="AH9" s="27">
        <f>SUMIFS('Реестр ворот'!$K:$K,'Реестр ворот'!$F:$F,$A$9,'Реестр ворот'!$E:$E,AH$1)</f>
        <v>0</v>
      </c>
      <c r="AI9" s="27">
        <f>SUMIFS('Реестр ворот'!$K:$K,'Реестр ворот'!$F:$F,$A$9,'Реестр ворот'!$E:$E,AI$1)</f>
        <v>0</v>
      </c>
      <c r="AJ9" s="27">
        <f>SUMIFS('Реестр ворот'!$K:$K,'Реестр ворот'!$F:$F,$A$9,'Реестр ворот'!$E:$E,AJ$1)</f>
        <v>0</v>
      </c>
      <c r="AK9" s="27">
        <f>SUMIFS('Реестр ворот'!$K:$K,'Реестр ворот'!$F:$F,$A$9,'Реестр ворот'!$E:$E,AK$1)</f>
        <v>0</v>
      </c>
      <c r="AL9" s="27">
        <f>SUMIFS('Реестр ворот'!$K:$K,'Реестр ворот'!$F:$F,$A$9,'Реестр ворот'!$E:$E,AL$1)</f>
        <v>0</v>
      </c>
      <c r="AM9" s="27">
        <f>SUMIFS('Реестр ворот'!$K:$K,'Реестр ворот'!$F:$F,$A$9,'Реестр ворот'!$E:$E,AM$1)</f>
        <v>0</v>
      </c>
      <c r="AN9" s="27">
        <f>SUMIFS('Реестр ворот'!$K:$K,'Реестр ворот'!$F:$F,$A$9,'Реестр ворот'!$E:$E,AN$1)</f>
        <v>0</v>
      </c>
    </row>
    <row r="10" spans="1:40">
      <c r="A10" s="27">
        <v>3085</v>
      </c>
      <c r="B10" s="27">
        <f>SUMIFS('Реестр ворот'!$K:$K,'Реестр ворот'!$F:$F,$A$10,'Реестр ворот'!$E:$E,B$1)</f>
        <v>0</v>
      </c>
      <c r="C10" s="27">
        <f>SUMIFS('Реестр ворот'!$K:$K,'Реестр ворот'!$F:$F,$A$10,'Реестр ворот'!$E:$E,C$1)</f>
        <v>0</v>
      </c>
      <c r="D10" s="27">
        <f>SUMIFS('Реестр ворот'!$K:$K,'Реестр ворот'!$F:$F,$A$10,'Реестр ворот'!$E:$E,D$1)</f>
        <v>0</v>
      </c>
      <c r="E10" s="27">
        <f>SUMIFS('Реестр ворот'!$K:$K,'Реестр ворот'!$F:$F,$A$10,'Реестр ворот'!$E:$E,E$1)</f>
        <v>0</v>
      </c>
      <c r="F10" s="27">
        <f>SUMIFS('Реестр ворот'!$K:$K,'Реестр ворот'!$F:$F,$A$10,'Реестр ворот'!$E:$E,F$1)</f>
        <v>0</v>
      </c>
      <c r="G10" s="27">
        <f>SUMIFS('Реестр ворот'!$K:$K,'Реестр ворот'!$F:$F,$A$10,'Реестр ворот'!$E:$E,G$1)</f>
        <v>0</v>
      </c>
      <c r="H10" s="27">
        <f>SUMIFS('Реестр ворот'!$K:$K,'Реестр ворот'!$F:$F,$A$10,'Реестр ворот'!$E:$E,H$1)</f>
        <v>0</v>
      </c>
      <c r="I10" s="27">
        <f>SUMIFS('Реестр ворот'!$K:$K,'Реестр ворот'!$F:$F,$A$10,'Реестр ворот'!$E:$E,I$1)</f>
        <v>0</v>
      </c>
      <c r="J10" s="27">
        <f>SUMIFS('Реестр ворот'!$K:$K,'Реестр ворот'!$F:$F,$A$10,'Реестр ворот'!$E:$E,J$1)</f>
        <v>0</v>
      </c>
      <c r="K10" s="27">
        <f>SUMIFS('Реестр ворот'!$K:$K,'Реестр ворот'!$F:$F,$A$10,'Реестр ворот'!$E:$E,K$1)</f>
        <v>0</v>
      </c>
      <c r="L10" s="27">
        <f>SUMIFS('Реестр ворот'!$K:$K,'Реестр ворот'!$F:$F,$A$10,'Реестр ворот'!$E:$E,L$1)</f>
        <v>0</v>
      </c>
      <c r="M10" s="27">
        <f>SUMIFS('Реестр ворот'!$K:$K,'Реестр ворот'!$F:$F,$A$10,'Реестр ворот'!$E:$E,M$1)</f>
        <v>0</v>
      </c>
      <c r="N10" s="27">
        <f>SUMIFS('Реестр ворот'!$K:$K,'Реестр ворот'!$F:$F,$A$10,'Реестр ворот'!$E:$E,N$1)</f>
        <v>0</v>
      </c>
      <c r="O10" s="27">
        <f>SUMIFS('Реестр ворот'!$K:$K,'Реестр ворот'!$F:$F,$A$10,'Реестр ворот'!$E:$E,O$1)</f>
        <v>0</v>
      </c>
      <c r="P10" s="27">
        <f>SUMIFS('Реестр ворот'!$K:$K,'Реестр ворот'!$F:$F,$A$10,'Реестр ворот'!$E:$E,P$1)</f>
        <v>0</v>
      </c>
      <c r="Q10" s="27">
        <f>SUMIFS('Реестр ворот'!$K:$K,'Реестр ворот'!$F:$F,$A$10,'Реестр ворот'!$E:$E,Q$1)</f>
        <v>0</v>
      </c>
      <c r="R10" s="27">
        <f>SUMIFS('Реестр ворот'!$K:$K,'Реестр ворот'!$F:$F,$A$10,'Реестр ворот'!$E:$E,R$1)</f>
        <v>0</v>
      </c>
      <c r="S10" s="27">
        <f>SUMIFS('Реестр ворот'!$K:$K,'Реестр ворот'!$F:$F,$A$10,'Реестр ворот'!$E:$E,S$1)</f>
        <v>0</v>
      </c>
      <c r="T10" s="27">
        <f>SUMIFS('Реестр ворот'!$K:$K,'Реестр ворот'!$F:$F,$A$10,'Реестр ворот'!$E:$E,T$1)</f>
        <v>0</v>
      </c>
      <c r="U10" s="27">
        <f>SUMIFS('Реестр ворот'!$K:$K,'Реестр ворот'!$F:$F,$A$10,'Реестр ворот'!$E:$E,U$1)</f>
        <v>0</v>
      </c>
      <c r="V10" s="27">
        <f>SUMIFS('Реестр ворот'!$K:$K,'Реестр ворот'!$F:$F,$A$10,'Реестр ворот'!$E:$E,V$1)</f>
        <v>0</v>
      </c>
      <c r="W10" s="27">
        <f>SUMIFS('Реестр ворот'!$K:$K,'Реестр ворот'!$F:$F,$A$10,'Реестр ворот'!$E:$E,W$1)</f>
        <v>0</v>
      </c>
      <c r="X10" s="27">
        <f>SUMIFS('Реестр ворот'!$K:$K,'Реестр ворот'!$F:$F,$A$10,'Реестр ворот'!$E:$E,X$1)</f>
        <v>0</v>
      </c>
      <c r="Y10" s="27">
        <f>SUMIFS('Реестр ворот'!$K:$K,'Реестр ворот'!$F:$F,$A$10,'Реестр ворот'!$E:$E,Y$1)</f>
        <v>0</v>
      </c>
      <c r="Z10" s="27">
        <f>SUMIFS('Реестр ворот'!$K:$K,'Реестр ворот'!$F:$F,$A$10,'Реестр ворот'!$E:$E,Z$1)</f>
        <v>0</v>
      </c>
      <c r="AA10" s="27">
        <f>SUMIFS('Реестр ворот'!$K:$K,'Реестр ворот'!$F:$F,$A$10,'Реестр ворот'!$E:$E,AA$1)</f>
        <v>0</v>
      </c>
      <c r="AB10" s="27">
        <f>SUMIFS('Реестр ворот'!$K:$K,'Реестр ворот'!$F:$F,$A$10,'Реестр ворот'!$E:$E,AB$1)</f>
        <v>0</v>
      </c>
      <c r="AC10" s="27">
        <f>SUMIFS('Реестр ворот'!$K:$K,'Реестр ворот'!$F:$F,$A$10,'Реестр ворот'!$E:$E,AC$1)</f>
        <v>0</v>
      </c>
      <c r="AD10" s="27">
        <f>SUMIFS('Реестр ворот'!$K:$K,'Реестр ворот'!$F:$F,$A$10,'Реестр ворот'!$E:$E,AD$1)</f>
        <v>0</v>
      </c>
      <c r="AE10" s="27">
        <f>SUMIFS('Реестр ворот'!$K:$K,'Реестр ворот'!$F:$F,$A$10,'Реестр ворот'!$E:$E,AE$1)</f>
        <v>0</v>
      </c>
      <c r="AF10" s="27">
        <f>SUMIFS('Реестр ворот'!$K:$K,'Реестр ворот'!$F:$F,$A$10,'Реестр ворот'!$E:$E,AF$1)</f>
        <v>0</v>
      </c>
      <c r="AG10" s="27">
        <f>SUMIFS('Реестр ворот'!$K:$K,'Реестр ворот'!$F:$F,$A$10,'Реестр ворот'!$E:$E,AG$1)</f>
        <v>0</v>
      </c>
      <c r="AH10" s="27">
        <f>SUMIFS('Реестр ворот'!$K:$K,'Реестр ворот'!$F:$F,$A$10,'Реестр ворот'!$E:$E,AH$1)</f>
        <v>0</v>
      </c>
      <c r="AI10" s="27">
        <f>SUMIFS('Реестр ворот'!$K:$K,'Реестр ворот'!$F:$F,$A$10,'Реестр ворот'!$E:$E,AI$1)</f>
        <v>0</v>
      </c>
      <c r="AJ10" s="27">
        <f>SUMIFS('Реестр ворот'!$K:$K,'Реестр ворот'!$F:$F,$A$10,'Реестр ворот'!$E:$E,AJ$1)</f>
        <v>0</v>
      </c>
      <c r="AK10" s="27">
        <f>SUMIFS('Реестр ворот'!$K:$K,'Реестр ворот'!$F:$F,$A$10,'Реестр ворот'!$E:$E,AK$1)</f>
        <v>0</v>
      </c>
      <c r="AL10" s="27">
        <f>SUMIFS('Реестр ворот'!$K:$K,'Реестр ворот'!$F:$F,$A$10,'Реестр ворот'!$E:$E,AL$1)</f>
        <v>0</v>
      </c>
      <c r="AM10" s="27">
        <f>SUMIFS('Реестр ворот'!$K:$K,'Реестр ворот'!$F:$F,$A$10,'Реестр ворот'!$E:$E,AM$1)</f>
        <v>0</v>
      </c>
      <c r="AN10" s="27">
        <f>SUMIFS('Реестр ворот'!$K:$K,'Реестр ворот'!$F:$F,$A$10,'Реестр ворот'!$E:$E,AN$1)</f>
        <v>0</v>
      </c>
    </row>
    <row r="11" spans="1:40">
      <c r="A11" s="27">
        <v>3210</v>
      </c>
      <c r="B11" s="27">
        <f>SUMIFS('Реестр ворот'!$K:$K,'Реестр ворот'!$F:$F,$A$11,'Реестр ворот'!$E:$E,B$1)</f>
        <v>0</v>
      </c>
      <c r="C11" s="27">
        <f>SUMIFS('Реестр ворот'!$K:$K,'Реестр ворот'!$F:$F,$A$11,'Реестр ворот'!$E:$E,C$1)</f>
        <v>0</v>
      </c>
      <c r="D11" s="27">
        <f>SUMIFS('Реестр ворот'!$K:$K,'Реестр ворот'!$F:$F,$A$11,'Реестр ворот'!$E:$E,D$1)</f>
        <v>0</v>
      </c>
      <c r="E11" s="27">
        <f>SUMIFS('Реестр ворот'!$K:$K,'Реестр ворот'!$F:$F,$A$11,'Реестр ворот'!$E:$E,E$1)</f>
        <v>0</v>
      </c>
      <c r="F11" s="27">
        <f>SUMIFS('Реестр ворот'!$K:$K,'Реестр ворот'!$F:$F,$A$11,'Реестр ворот'!$E:$E,F$1)</f>
        <v>0</v>
      </c>
      <c r="G11" s="27">
        <f>SUMIFS('Реестр ворот'!$K:$K,'Реестр ворот'!$F:$F,$A$11,'Реестр ворот'!$E:$E,G$1)</f>
        <v>0</v>
      </c>
      <c r="H11" s="27">
        <f>SUMIFS('Реестр ворот'!$K:$K,'Реестр ворот'!$F:$F,$A$11,'Реестр ворот'!$E:$E,H$1)</f>
        <v>0</v>
      </c>
      <c r="I11" s="27">
        <f>SUMIFS('Реестр ворот'!$K:$K,'Реестр ворот'!$F:$F,$A$11,'Реестр ворот'!$E:$E,I$1)</f>
        <v>0</v>
      </c>
      <c r="J11" s="27">
        <f>SUMIFS('Реестр ворот'!$K:$K,'Реестр ворот'!$F:$F,$A$11,'Реестр ворот'!$E:$E,J$1)</f>
        <v>0</v>
      </c>
      <c r="K11" s="27">
        <f>SUMIFS('Реестр ворот'!$K:$K,'Реестр ворот'!$F:$F,$A$11,'Реестр ворот'!$E:$E,K$1)</f>
        <v>0</v>
      </c>
      <c r="L11" s="27">
        <f>SUMIFS('Реестр ворот'!$K:$K,'Реестр ворот'!$F:$F,$A$11,'Реестр ворот'!$E:$E,L$1)</f>
        <v>0</v>
      </c>
      <c r="M11" s="27">
        <f>SUMIFS('Реестр ворот'!$K:$K,'Реестр ворот'!$F:$F,$A$11,'Реестр ворот'!$E:$E,M$1)</f>
        <v>0</v>
      </c>
      <c r="N11" s="27">
        <f>SUMIFS('Реестр ворот'!$K:$K,'Реестр ворот'!$F:$F,$A$11,'Реестр ворот'!$E:$E,N$1)</f>
        <v>0</v>
      </c>
      <c r="O11" s="27">
        <f>SUMIFS('Реестр ворот'!$K:$K,'Реестр ворот'!$F:$F,$A$11,'Реестр ворот'!$E:$E,O$1)</f>
        <v>0</v>
      </c>
      <c r="P11" s="27">
        <f>SUMIFS('Реестр ворот'!$K:$K,'Реестр ворот'!$F:$F,$A$11,'Реестр ворот'!$E:$E,P$1)</f>
        <v>0</v>
      </c>
      <c r="Q11" s="27">
        <f>SUMIFS('Реестр ворот'!$K:$K,'Реестр ворот'!$F:$F,$A$11,'Реестр ворот'!$E:$E,Q$1)</f>
        <v>0</v>
      </c>
      <c r="R11" s="27">
        <f>SUMIFS('Реестр ворот'!$K:$K,'Реестр ворот'!$F:$F,$A$11,'Реестр ворот'!$E:$E,R$1)</f>
        <v>0</v>
      </c>
      <c r="S11" s="27">
        <f>SUMIFS('Реестр ворот'!$K:$K,'Реестр ворот'!$F:$F,$A$11,'Реестр ворот'!$E:$E,S$1)</f>
        <v>0</v>
      </c>
      <c r="T11" s="27">
        <f>SUMIFS('Реестр ворот'!$K:$K,'Реестр ворот'!$F:$F,$A$11,'Реестр ворот'!$E:$E,T$1)</f>
        <v>0</v>
      </c>
      <c r="U11" s="27">
        <f>SUMIFS('Реестр ворот'!$K:$K,'Реестр ворот'!$F:$F,$A$11,'Реестр ворот'!$E:$E,U$1)</f>
        <v>0</v>
      </c>
      <c r="V11" s="27">
        <f>SUMIFS('Реестр ворот'!$K:$K,'Реестр ворот'!$F:$F,$A$11,'Реестр ворот'!$E:$E,V$1)</f>
        <v>0</v>
      </c>
      <c r="W11" s="27">
        <f>SUMIFS('Реестр ворот'!$K:$K,'Реестр ворот'!$F:$F,$A$11,'Реестр ворот'!$E:$E,W$1)</f>
        <v>0</v>
      </c>
      <c r="X11" s="27">
        <f>SUMIFS('Реестр ворот'!$K:$K,'Реестр ворот'!$F:$F,$A$11,'Реестр ворот'!$E:$E,X$1)</f>
        <v>0</v>
      </c>
      <c r="Y11" s="27">
        <f>SUMIFS('Реестр ворот'!$K:$K,'Реестр ворот'!$F:$F,$A$11,'Реестр ворот'!$E:$E,Y$1)</f>
        <v>0</v>
      </c>
      <c r="Z11" s="27">
        <f>SUMIFS('Реестр ворот'!$K:$K,'Реестр ворот'!$F:$F,$A$11,'Реестр ворот'!$E:$E,Z$1)</f>
        <v>0</v>
      </c>
      <c r="AA11" s="27">
        <f>SUMIFS('Реестр ворот'!$K:$K,'Реестр ворот'!$F:$F,$A$11,'Реестр ворот'!$E:$E,AA$1)</f>
        <v>0</v>
      </c>
      <c r="AB11" s="27">
        <f>SUMIFS('Реестр ворот'!$K:$K,'Реестр ворот'!$F:$F,$A$11,'Реестр ворот'!$E:$E,AB$1)</f>
        <v>0</v>
      </c>
      <c r="AC11" s="27">
        <f>SUMIFS('Реестр ворот'!$K:$K,'Реестр ворот'!$F:$F,$A$11,'Реестр ворот'!$E:$E,AC$1)</f>
        <v>0</v>
      </c>
      <c r="AD11" s="27">
        <f>SUMIFS('Реестр ворот'!$K:$K,'Реестр ворот'!$F:$F,$A$11,'Реестр ворот'!$E:$E,AD$1)</f>
        <v>0</v>
      </c>
      <c r="AE11" s="27">
        <f>SUMIFS('Реестр ворот'!$K:$K,'Реестр ворот'!$F:$F,$A$11,'Реестр ворот'!$E:$E,AE$1)</f>
        <v>0</v>
      </c>
      <c r="AF11" s="27">
        <f>SUMIFS('Реестр ворот'!$K:$K,'Реестр ворот'!$F:$F,$A$11,'Реестр ворот'!$E:$E,AF$1)</f>
        <v>0</v>
      </c>
      <c r="AG11" s="27">
        <f>SUMIFS('Реестр ворот'!$K:$K,'Реестр ворот'!$F:$F,$A$11,'Реестр ворот'!$E:$E,AG$1)</f>
        <v>0</v>
      </c>
      <c r="AH11" s="27">
        <f>SUMIFS('Реестр ворот'!$K:$K,'Реестр ворот'!$F:$F,$A$11,'Реестр ворот'!$E:$E,AH$1)</f>
        <v>0</v>
      </c>
      <c r="AI11" s="27">
        <f>SUMIFS('Реестр ворот'!$K:$K,'Реестр ворот'!$F:$F,$A$11,'Реестр ворот'!$E:$E,AI$1)</f>
        <v>0</v>
      </c>
      <c r="AJ11" s="27">
        <f>SUMIFS('Реестр ворот'!$K:$K,'Реестр ворот'!$F:$F,$A$11,'Реестр ворот'!$E:$E,AJ$1)</f>
        <v>0</v>
      </c>
      <c r="AK11" s="27">
        <f>SUMIFS('Реестр ворот'!$K:$K,'Реестр ворот'!$F:$F,$A$11,'Реестр ворот'!$E:$E,AK$1)</f>
        <v>0</v>
      </c>
      <c r="AL11" s="27">
        <f>SUMIFS('Реестр ворот'!$K:$K,'Реестр ворот'!$F:$F,$A$11,'Реестр ворот'!$E:$E,AL$1)</f>
        <v>0</v>
      </c>
      <c r="AM11" s="27">
        <f>SUMIFS('Реестр ворот'!$K:$K,'Реестр ворот'!$F:$F,$A$11,'Реестр ворот'!$E:$E,AM$1)</f>
        <v>0</v>
      </c>
      <c r="AN11" s="27">
        <f>SUMIFS('Реестр ворот'!$K:$K,'Реестр ворот'!$F:$F,$A$11,'Реестр ворот'!$E:$E,AN$1)</f>
        <v>0</v>
      </c>
    </row>
    <row r="12" spans="1:40">
      <c r="A12" s="27">
        <v>3335</v>
      </c>
      <c r="B12" s="27">
        <f>SUMIFS('Реестр ворот'!$K:$K,'Реестр ворот'!$F:$F,$A$12,'Реестр ворот'!$E:$E,B$1)</f>
        <v>0</v>
      </c>
      <c r="C12" s="27">
        <f>SUMIFS('Реестр ворот'!$K:$K,'Реестр ворот'!$F:$F,$A$12,'Реестр ворот'!$E:$E,C$1)</f>
        <v>0</v>
      </c>
      <c r="D12" s="27">
        <f>SUMIFS('Реестр ворот'!$K:$K,'Реестр ворот'!$F:$F,$A$12,'Реестр ворот'!$E:$E,D$1)</f>
        <v>0</v>
      </c>
      <c r="E12" s="27">
        <f>SUMIFS('Реестр ворот'!$K:$K,'Реестр ворот'!$F:$F,$A$12,'Реестр ворот'!$E:$E,E$1)</f>
        <v>0</v>
      </c>
      <c r="F12" s="27">
        <f>SUMIFS('Реестр ворот'!$K:$K,'Реестр ворот'!$F:$F,$A$12,'Реестр ворот'!$E:$E,F$1)</f>
        <v>0</v>
      </c>
      <c r="G12" s="27">
        <f>SUMIFS('Реестр ворот'!$K:$K,'Реестр ворот'!$F:$F,$A$12,'Реестр ворот'!$E:$E,G$1)</f>
        <v>0</v>
      </c>
      <c r="H12" s="27">
        <f>SUMIFS('Реестр ворот'!$K:$K,'Реестр ворот'!$F:$F,$A$12,'Реестр ворот'!$E:$E,H$1)</f>
        <v>0</v>
      </c>
      <c r="I12" s="27">
        <f>SUMIFS('Реестр ворот'!$K:$K,'Реестр ворот'!$F:$F,$A$12,'Реестр ворот'!$E:$E,I$1)</f>
        <v>0</v>
      </c>
      <c r="J12" s="27">
        <f>SUMIFS('Реестр ворот'!$K:$K,'Реестр ворот'!$F:$F,$A$12,'Реестр ворот'!$E:$E,J$1)</f>
        <v>0</v>
      </c>
      <c r="K12" s="27">
        <f>SUMIFS('Реестр ворот'!$K:$K,'Реестр ворот'!$F:$F,$A$12,'Реестр ворот'!$E:$E,K$1)</f>
        <v>0</v>
      </c>
      <c r="L12" s="27">
        <f>SUMIFS('Реестр ворот'!$K:$K,'Реестр ворот'!$F:$F,$A$12,'Реестр ворот'!$E:$E,L$1)</f>
        <v>0</v>
      </c>
      <c r="M12" s="27">
        <f>SUMIFS('Реестр ворот'!$K:$K,'Реестр ворот'!$F:$F,$A$12,'Реестр ворот'!$E:$E,M$1)</f>
        <v>0</v>
      </c>
      <c r="N12" s="27">
        <f>SUMIFS('Реестр ворот'!$K:$K,'Реестр ворот'!$F:$F,$A$12,'Реестр ворот'!$E:$E,N$1)</f>
        <v>0</v>
      </c>
      <c r="O12" s="27">
        <f>SUMIFS('Реестр ворот'!$K:$K,'Реестр ворот'!$F:$F,$A$12,'Реестр ворот'!$E:$E,O$1)</f>
        <v>0</v>
      </c>
      <c r="P12" s="27">
        <f>SUMIFS('Реестр ворот'!$K:$K,'Реестр ворот'!$F:$F,$A$12,'Реестр ворот'!$E:$E,P$1)</f>
        <v>0</v>
      </c>
      <c r="Q12" s="27">
        <f>SUMIFS('Реестр ворот'!$K:$K,'Реестр ворот'!$F:$F,$A$12,'Реестр ворот'!$E:$E,Q$1)</f>
        <v>0</v>
      </c>
      <c r="R12" s="27">
        <f>SUMIFS('Реестр ворот'!$K:$K,'Реестр ворот'!$F:$F,$A$12,'Реестр ворот'!$E:$E,R$1)</f>
        <v>0</v>
      </c>
      <c r="S12" s="27">
        <f>SUMIFS('Реестр ворот'!$K:$K,'Реестр ворот'!$F:$F,$A$12,'Реестр ворот'!$E:$E,S$1)</f>
        <v>0</v>
      </c>
      <c r="T12" s="27">
        <f>SUMIFS('Реестр ворот'!$K:$K,'Реестр ворот'!$F:$F,$A$12,'Реестр ворот'!$E:$E,T$1)</f>
        <v>0</v>
      </c>
      <c r="U12" s="27">
        <f>SUMIFS('Реестр ворот'!$K:$K,'Реестр ворот'!$F:$F,$A$12,'Реестр ворот'!$E:$E,U$1)</f>
        <v>0</v>
      </c>
      <c r="V12" s="27">
        <f>SUMIFS('Реестр ворот'!$K:$K,'Реестр ворот'!$F:$F,$A$12,'Реестр ворот'!$E:$E,V$1)</f>
        <v>0</v>
      </c>
      <c r="W12" s="27">
        <f>SUMIFS('Реестр ворот'!$K:$K,'Реестр ворот'!$F:$F,$A$12,'Реестр ворот'!$E:$E,W$1)</f>
        <v>0</v>
      </c>
      <c r="X12" s="27">
        <f>SUMIFS('Реестр ворот'!$K:$K,'Реестр ворот'!$F:$F,$A$12,'Реестр ворот'!$E:$E,X$1)</f>
        <v>0</v>
      </c>
      <c r="Y12" s="27">
        <f>SUMIFS('Реестр ворот'!$K:$K,'Реестр ворот'!$F:$F,$A$12,'Реестр ворот'!$E:$E,Y$1)</f>
        <v>0</v>
      </c>
      <c r="Z12" s="27">
        <f>SUMIFS('Реестр ворот'!$K:$K,'Реестр ворот'!$F:$F,$A$12,'Реестр ворот'!$E:$E,Z$1)</f>
        <v>0</v>
      </c>
      <c r="AA12" s="27">
        <f>SUMIFS('Реестр ворот'!$K:$K,'Реестр ворот'!$F:$F,$A$12,'Реестр ворот'!$E:$E,AA$1)</f>
        <v>0</v>
      </c>
      <c r="AB12" s="27">
        <f>SUMIFS('Реестр ворот'!$K:$K,'Реестр ворот'!$F:$F,$A$12,'Реестр ворот'!$E:$E,AB$1)</f>
        <v>0</v>
      </c>
      <c r="AC12" s="27">
        <f>SUMIFS('Реестр ворот'!$K:$K,'Реестр ворот'!$F:$F,$A$12,'Реестр ворот'!$E:$E,AC$1)</f>
        <v>0</v>
      </c>
      <c r="AD12" s="27">
        <f>SUMIFS('Реестр ворот'!$K:$K,'Реестр ворот'!$F:$F,$A$12,'Реестр ворот'!$E:$E,AD$1)</f>
        <v>0</v>
      </c>
      <c r="AE12" s="27">
        <f>SUMIFS('Реестр ворот'!$K:$K,'Реестр ворот'!$F:$F,$A$12,'Реестр ворот'!$E:$E,AE$1)</f>
        <v>0</v>
      </c>
      <c r="AF12" s="27">
        <f>SUMIFS('Реестр ворот'!$K:$K,'Реестр ворот'!$F:$F,$A$12,'Реестр ворот'!$E:$E,AF$1)</f>
        <v>0</v>
      </c>
      <c r="AG12" s="27">
        <f>SUMIFS('Реестр ворот'!$K:$K,'Реестр ворот'!$F:$F,$A$12,'Реестр ворот'!$E:$E,AG$1)</f>
        <v>0</v>
      </c>
      <c r="AH12" s="27">
        <f>SUMIFS('Реестр ворот'!$K:$K,'Реестр ворот'!$F:$F,$A$12,'Реестр ворот'!$E:$E,AH$1)</f>
        <v>0</v>
      </c>
      <c r="AI12" s="27">
        <f>SUMIFS('Реестр ворот'!$K:$K,'Реестр ворот'!$F:$F,$A$12,'Реестр ворот'!$E:$E,AI$1)</f>
        <v>0</v>
      </c>
      <c r="AJ12" s="27">
        <f>SUMIFS('Реестр ворот'!$K:$K,'Реестр ворот'!$F:$F,$A$12,'Реестр ворот'!$E:$E,AJ$1)</f>
        <v>0</v>
      </c>
      <c r="AK12" s="27">
        <f>SUMIFS('Реестр ворот'!$K:$K,'Реестр ворот'!$F:$F,$A$12,'Реестр ворот'!$E:$E,AK$1)</f>
        <v>0</v>
      </c>
      <c r="AL12" s="27">
        <f>SUMIFS('Реестр ворот'!$K:$K,'Реестр ворот'!$F:$F,$A$12,'Реестр ворот'!$E:$E,AL$1)</f>
        <v>0</v>
      </c>
      <c r="AM12" s="27">
        <f>SUMIFS('Реестр ворот'!$K:$K,'Реестр ворот'!$F:$F,$A$12,'Реестр ворот'!$E:$E,AM$1)</f>
        <v>0</v>
      </c>
      <c r="AN12" s="27">
        <f>SUMIFS('Реестр ворот'!$K:$K,'Реестр ворот'!$F:$F,$A$12,'Реестр ворот'!$E:$E,AN$1)</f>
        <v>0</v>
      </c>
    </row>
    <row r="13" spans="1:40">
      <c r="A13" s="27">
        <v>3460</v>
      </c>
      <c r="B13" s="27">
        <f>SUMIFS('Реестр ворот'!$K:$K,'Реестр ворот'!$F:$F,$A$13,'Реестр ворот'!$E:$E,B$1)</f>
        <v>0</v>
      </c>
      <c r="C13" s="27">
        <f>SUMIFS('Реестр ворот'!$K:$K,'Реестр ворот'!$F:$F,$A$13,'Реестр ворот'!$E:$E,C$1)</f>
        <v>0</v>
      </c>
      <c r="D13" s="27">
        <f>SUMIFS('Реестр ворот'!$K:$K,'Реестр ворот'!$F:$F,$A$13,'Реестр ворот'!$E:$E,D$1)</f>
        <v>0</v>
      </c>
      <c r="E13" s="27">
        <f>SUMIFS('Реестр ворот'!$K:$K,'Реестр ворот'!$F:$F,$A$13,'Реестр ворот'!$E:$E,E$1)</f>
        <v>0</v>
      </c>
      <c r="F13" s="27">
        <f>SUMIFS('Реестр ворот'!$K:$K,'Реестр ворот'!$F:$F,$A$13,'Реестр ворот'!$E:$E,F$1)</f>
        <v>0</v>
      </c>
      <c r="G13" s="27">
        <f>SUMIFS('Реестр ворот'!$K:$K,'Реестр ворот'!$F:$F,$A$13,'Реестр ворот'!$E:$E,G$1)</f>
        <v>0</v>
      </c>
      <c r="H13" s="27">
        <f>SUMIFS('Реестр ворот'!$K:$K,'Реестр ворот'!$F:$F,$A$13,'Реестр ворот'!$E:$E,H$1)</f>
        <v>0</v>
      </c>
      <c r="I13" s="27">
        <f>SUMIFS('Реестр ворот'!$K:$K,'Реестр ворот'!$F:$F,$A$13,'Реестр ворот'!$E:$E,I$1)</f>
        <v>0</v>
      </c>
      <c r="J13" s="27">
        <f>SUMIFS('Реестр ворот'!$K:$K,'Реестр ворот'!$F:$F,$A$13,'Реестр ворот'!$E:$E,J$1)</f>
        <v>0</v>
      </c>
      <c r="K13" s="27">
        <f>SUMIFS('Реестр ворот'!$K:$K,'Реестр ворот'!$F:$F,$A$13,'Реестр ворот'!$E:$E,K$1)</f>
        <v>0</v>
      </c>
      <c r="L13" s="27">
        <f>SUMIFS('Реестр ворот'!$K:$K,'Реестр ворот'!$F:$F,$A$13,'Реестр ворот'!$E:$E,L$1)</f>
        <v>0</v>
      </c>
      <c r="M13" s="27">
        <f>SUMIFS('Реестр ворот'!$K:$K,'Реестр ворот'!$F:$F,$A$13,'Реестр ворот'!$E:$E,M$1)</f>
        <v>0</v>
      </c>
      <c r="N13" s="27">
        <f>SUMIFS('Реестр ворот'!$K:$K,'Реестр ворот'!$F:$F,$A$13,'Реестр ворот'!$E:$E,N$1)</f>
        <v>0</v>
      </c>
      <c r="O13" s="27">
        <f>SUMIFS('Реестр ворот'!$K:$K,'Реестр ворот'!$F:$F,$A$13,'Реестр ворот'!$E:$E,O$1)</f>
        <v>0</v>
      </c>
      <c r="P13" s="27">
        <f>SUMIFS('Реестр ворот'!$K:$K,'Реестр ворот'!$F:$F,$A$13,'Реестр ворот'!$E:$E,P$1)</f>
        <v>0</v>
      </c>
      <c r="Q13" s="27">
        <f>SUMIFS('Реестр ворот'!$K:$K,'Реестр ворот'!$F:$F,$A$13,'Реестр ворот'!$E:$E,Q$1)</f>
        <v>0</v>
      </c>
      <c r="R13" s="27">
        <f>SUMIFS('Реестр ворот'!$K:$K,'Реестр ворот'!$F:$F,$A$13,'Реестр ворот'!$E:$E,R$1)</f>
        <v>0</v>
      </c>
      <c r="S13" s="27">
        <f>SUMIFS('Реестр ворот'!$K:$K,'Реестр ворот'!$F:$F,$A$13,'Реестр ворот'!$E:$E,S$1)</f>
        <v>0</v>
      </c>
      <c r="T13" s="27">
        <f>SUMIFS('Реестр ворот'!$K:$K,'Реестр ворот'!$F:$F,$A$13,'Реестр ворот'!$E:$E,T$1)</f>
        <v>0</v>
      </c>
      <c r="U13" s="27">
        <f>SUMIFS('Реестр ворот'!$K:$K,'Реестр ворот'!$F:$F,$A$13,'Реестр ворот'!$E:$E,U$1)</f>
        <v>0</v>
      </c>
      <c r="V13" s="27">
        <f>SUMIFS('Реестр ворот'!$K:$K,'Реестр ворот'!$F:$F,$A$13,'Реестр ворот'!$E:$E,V$1)</f>
        <v>0</v>
      </c>
      <c r="W13" s="27">
        <f>SUMIFS('Реестр ворот'!$K:$K,'Реестр ворот'!$F:$F,$A$13,'Реестр ворот'!$E:$E,W$1)</f>
        <v>0</v>
      </c>
      <c r="X13" s="27">
        <f>SUMIFS('Реестр ворот'!$K:$K,'Реестр ворот'!$F:$F,$A$13,'Реестр ворот'!$E:$E,X$1)</f>
        <v>0</v>
      </c>
      <c r="Y13" s="27">
        <f>SUMIFS('Реестр ворот'!$K:$K,'Реестр ворот'!$F:$F,$A$13,'Реестр ворот'!$E:$E,Y$1)</f>
        <v>0</v>
      </c>
      <c r="Z13" s="27">
        <f>SUMIFS('Реестр ворот'!$K:$K,'Реестр ворот'!$F:$F,$A$13,'Реестр ворот'!$E:$E,Z$1)</f>
        <v>0</v>
      </c>
      <c r="AA13" s="27">
        <f>SUMIFS('Реестр ворот'!$K:$K,'Реестр ворот'!$F:$F,$A$13,'Реестр ворот'!$E:$E,AA$1)</f>
        <v>0</v>
      </c>
      <c r="AB13" s="27">
        <f>SUMIFS('Реестр ворот'!$K:$K,'Реестр ворот'!$F:$F,$A$13,'Реестр ворот'!$E:$E,AB$1)</f>
        <v>0</v>
      </c>
      <c r="AC13" s="27">
        <f>SUMIFS('Реестр ворот'!$K:$K,'Реестр ворот'!$F:$F,$A$13,'Реестр ворот'!$E:$E,AC$1)</f>
        <v>0</v>
      </c>
      <c r="AD13" s="27">
        <f>SUMIFS('Реестр ворот'!$K:$K,'Реестр ворот'!$F:$F,$A$13,'Реестр ворот'!$E:$E,AD$1)</f>
        <v>0</v>
      </c>
      <c r="AE13" s="27">
        <f>SUMIFS('Реестр ворот'!$K:$K,'Реестр ворот'!$F:$F,$A$13,'Реестр ворот'!$E:$E,AE$1)</f>
        <v>0</v>
      </c>
      <c r="AF13" s="27">
        <f>SUMIFS('Реестр ворот'!$K:$K,'Реестр ворот'!$F:$F,$A$13,'Реестр ворот'!$E:$E,AF$1)</f>
        <v>0</v>
      </c>
      <c r="AG13" s="27">
        <f>SUMIFS('Реестр ворот'!$K:$K,'Реестр ворот'!$F:$F,$A$13,'Реестр ворот'!$E:$E,AG$1)</f>
        <v>0</v>
      </c>
      <c r="AH13" s="27">
        <f>SUMIFS('Реестр ворот'!$K:$K,'Реестр ворот'!$F:$F,$A$13,'Реестр ворот'!$E:$E,AH$1)</f>
        <v>0</v>
      </c>
      <c r="AI13" s="27">
        <f>SUMIFS('Реестр ворот'!$K:$K,'Реестр ворот'!$F:$F,$A$13,'Реестр ворот'!$E:$E,AI$1)</f>
        <v>0</v>
      </c>
      <c r="AJ13" s="27">
        <f>SUMIFS('Реестр ворот'!$K:$K,'Реестр ворот'!$F:$F,$A$13,'Реестр ворот'!$E:$E,AJ$1)</f>
        <v>0</v>
      </c>
      <c r="AK13" s="27">
        <f>SUMIFS('Реестр ворот'!$K:$K,'Реестр ворот'!$F:$F,$A$13,'Реестр ворот'!$E:$E,AK$1)</f>
        <v>0</v>
      </c>
      <c r="AL13" s="27">
        <f>SUMIFS('Реестр ворот'!$K:$K,'Реестр ворот'!$F:$F,$A$13,'Реестр ворот'!$E:$E,AL$1)</f>
        <v>0</v>
      </c>
      <c r="AM13" s="27">
        <f>SUMIFS('Реестр ворот'!$K:$K,'Реестр ворот'!$F:$F,$A$13,'Реестр ворот'!$E:$E,AM$1)</f>
        <v>0</v>
      </c>
      <c r="AN13" s="27">
        <f>SUMIFS('Реестр ворот'!$K:$K,'Реестр ворот'!$F:$F,$A$13,'Реестр ворот'!$E:$E,AN$1)</f>
        <v>0</v>
      </c>
    </row>
    <row r="14" spans="1:40">
      <c r="A14" s="27">
        <v>3585</v>
      </c>
      <c r="B14" s="27">
        <f>SUMIFS('Реестр ворот'!$K:$K,'Реестр ворот'!$F:$F,$A$14,'Реестр ворот'!$E:$E,B$1)</f>
        <v>0</v>
      </c>
      <c r="C14" s="27">
        <f>SUMIFS('Реестр ворот'!$K:$K,'Реестр ворот'!$F:$F,$A$14,'Реестр ворот'!$E:$E,C$1)</f>
        <v>0</v>
      </c>
      <c r="D14" s="27">
        <f>SUMIFS('Реестр ворот'!$K:$K,'Реестр ворот'!$F:$F,$A$14,'Реестр ворот'!$E:$E,D$1)</f>
        <v>0</v>
      </c>
      <c r="E14" s="27">
        <f>SUMIFS('Реестр ворот'!$K:$K,'Реестр ворот'!$F:$F,$A$14,'Реестр ворот'!$E:$E,E$1)</f>
        <v>0</v>
      </c>
      <c r="F14" s="27">
        <f>SUMIFS('Реестр ворот'!$K:$K,'Реестр ворот'!$F:$F,$A$14,'Реестр ворот'!$E:$E,F$1)</f>
        <v>0</v>
      </c>
      <c r="G14" s="27">
        <f>SUMIFS('Реестр ворот'!$K:$K,'Реестр ворот'!$F:$F,$A$14,'Реестр ворот'!$E:$E,G$1)</f>
        <v>0</v>
      </c>
      <c r="H14" s="27">
        <f>SUMIFS('Реестр ворот'!$K:$K,'Реестр ворот'!$F:$F,$A$14,'Реестр ворот'!$E:$E,H$1)</f>
        <v>0</v>
      </c>
      <c r="I14" s="27">
        <f>SUMIFS('Реестр ворот'!$K:$K,'Реестр ворот'!$F:$F,$A$14,'Реестр ворот'!$E:$E,I$1)</f>
        <v>0</v>
      </c>
      <c r="J14" s="27">
        <f>SUMIFS('Реестр ворот'!$K:$K,'Реестр ворот'!$F:$F,$A$14,'Реестр ворот'!$E:$E,J$1)</f>
        <v>0</v>
      </c>
      <c r="K14" s="27">
        <f>SUMIFS('Реестр ворот'!$K:$K,'Реестр ворот'!$F:$F,$A$14,'Реестр ворот'!$E:$E,K$1)</f>
        <v>0</v>
      </c>
      <c r="L14" s="27">
        <f>SUMIFS('Реестр ворот'!$K:$K,'Реестр ворот'!$F:$F,$A$14,'Реестр ворот'!$E:$E,L$1)</f>
        <v>0</v>
      </c>
      <c r="M14" s="27">
        <f>SUMIFS('Реестр ворот'!$K:$K,'Реестр ворот'!$F:$F,$A$14,'Реестр ворот'!$E:$E,M$1)</f>
        <v>0</v>
      </c>
      <c r="N14" s="27">
        <f>SUMIFS('Реестр ворот'!$K:$K,'Реестр ворот'!$F:$F,$A$14,'Реестр ворот'!$E:$E,N$1)</f>
        <v>0</v>
      </c>
      <c r="O14" s="27">
        <f>SUMIFS('Реестр ворот'!$K:$K,'Реестр ворот'!$F:$F,$A$14,'Реестр ворот'!$E:$E,O$1)</f>
        <v>0</v>
      </c>
      <c r="P14" s="27">
        <f>SUMIFS('Реестр ворот'!$K:$K,'Реестр ворот'!$F:$F,$A$14,'Реестр ворот'!$E:$E,P$1)</f>
        <v>0</v>
      </c>
      <c r="Q14" s="27">
        <f>SUMIFS('Реестр ворот'!$K:$K,'Реестр ворот'!$F:$F,$A$14,'Реестр ворот'!$E:$E,Q$1)</f>
        <v>0</v>
      </c>
      <c r="R14" s="27">
        <f>SUMIFS('Реестр ворот'!$K:$K,'Реестр ворот'!$F:$F,$A$14,'Реестр ворот'!$E:$E,R$1)</f>
        <v>0</v>
      </c>
      <c r="S14" s="27">
        <f>SUMIFS('Реестр ворот'!$K:$K,'Реестр ворот'!$F:$F,$A$14,'Реестр ворот'!$E:$E,S$1)</f>
        <v>0</v>
      </c>
      <c r="T14" s="27">
        <f>SUMIFS('Реестр ворот'!$K:$K,'Реестр ворот'!$F:$F,$A$14,'Реестр ворот'!$E:$E,T$1)</f>
        <v>0</v>
      </c>
      <c r="U14" s="27">
        <f>SUMIFS('Реестр ворот'!$K:$K,'Реестр ворот'!$F:$F,$A$14,'Реестр ворот'!$E:$E,U$1)</f>
        <v>0</v>
      </c>
      <c r="V14" s="27">
        <f>SUMIFS('Реестр ворот'!$K:$K,'Реестр ворот'!$F:$F,$A$14,'Реестр ворот'!$E:$E,V$1)</f>
        <v>0</v>
      </c>
      <c r="W14" s="27">
        <f>SUMIFS('Реестр ворот'!$K:$K,'Реестр ворот'!$F:$F,$A$14,'Реестр ворот'!$E:$E,W$1)</f>
        <v>0</v>
      </c>
      <c r="X14" s="27">
        <f>SUMIFS('Реестр ворот'!$K:$K,'Реестр ворот'!$F:$F,$A$14,'Реестр ворот'!$E:$E,X$1)</f>
        <v>0</v>
      </c>
      <c r="Y14" s="27">
        <f>SUMIFS('Реестр ворот'!$K:$K,'Реестр ворот'!$F:$F,$A$14,'Реестр ворот'!$E:$E,Y$1)</f>
        <v>0</v>
      </c>
      <c r="Z14" s="27">
        <f>SUMIFS('Реестр ворот'!$K:$K,'Реестр ворот'!$F:$F,$A$14,'Реестр ворот'!$E:$E,Z$1)</f>
        <v>0</v>
      </c>
      <c r="AA14" s="27">
        <f>SUMIFS('Реестр ворот'!$K:$K,'Реестр ворот'!$F:$F,$A$14,'Реестр ворот'!$E:$E,AA$1)</f>
        <v>0</v>
      </c>
      <c r="AB14" s="27">
        <f>SUMIFS('Реестр ворот'!$K:$K,'Реестр ворот'!$F:$F,$A$14,'Реестр ворот'!$E:$E,AB$1)</f>
        <v>0</v>
      </c>
      <c r="AC14" s="27">
        <f>SUMIFS('Реестр ворот'!$K:$K,'Реестр ворот'!$F:$F,$A$14,'Реестр ворот'!$E:$E,AC$1)</f>
        <v>0</v>
      </c>
      <c r="AD14" s="27">
        <f>SUMIFS('Реестр ворот'!$K:$K,'Реестр ворот'!$F:$F,$A$14,'Реестр ворот'!$E:$E,AD$1)</f>
        <v>0</v>
      </c>
      <c r="AE14" s="27">
        <f>SUMIFS('Реестр ворот'!$K:$K,'Реестр ворот'!$F:$F,$A$14,'Реестр ворот'!$E:$E,AE$1)</f>
        <v>0</v>
      </c>
      <c r="AF14" s="27">
        <f>SUMIFS('Реестр ворот'!$K:$K,'Реестр ворот'!$F:$F,$A$14,'Реестр ворот'!$E:$E,AF$1)</f>
        <v>0</v>
      </c>
      <c r="AG14" s="27">
        <f>SUMIFS('Реестр ворот'!$K:$K,'Реестр ворот'!$F:$F,$A$14,'Реестр ворот'!$E:$E,AG$1)</f>
        <v>0</v>
      </c>
      <c r="AH14" s="27">
        <f>SUMIFS('Реестр ворот'!$K:$K,'Реестр ворот'!$F:$F,$A$14,'Реестр ворот'!$E:$E,AH$1)</f>
        <v>0</v>
      </c>
      <c r="AI14" s="27">
        <f>SUMIFS('Реестр ворот'!$K:$K,'Реестр ворот'!$F:$F,$A$14,'Реестр ворот'!$E:$E,AI$1)</f>
        <v>0</v>
      </c>
      <c r="AJ14" s="27">
        <f>SUMIFS('Реестр ворот'!$K:$K,'Реестр ворот'!$F:$F,$A$14,'Реестр ворот'!$E:$E,AJ$1)</f>
        <v>0</v>
      </c>
      <c r="AK14" s="27">
        <f>SUMIFS('Реестр ворот'!$K:$K,'Реестр ворот'!$F:$F,$A$14,'Реестр ворот'!$E:$E,AK$1)</f>
        <v>0</v>
      </c>
      <c r="AL14" s="27">
        <f>SUMIFS('Реестр ворот'!$K:$K,'Реестр ворот'!$F:$F,$A$14,'Реестр ворот'!$E:$E,AL$1)</f>
        <v>0</v>
      </c>
      <c r="AM14" s="27">
        <f>SUMIFS('Реестр ворот'!$K:$K,'Реестр ворот'!$F:$F,$A$14,'Реестр ворот'!$E:$E,AM$1)</f>
        <v>0</v>
      </c>
      <c r="AN14" s="27">
        <f>SUMIFS('Реестр ворот'!$K:$K,'Реестр ворот'!$F:$F,$A$14,'Реестр ворот'!$E:$E,AN$1)</f>
        <v>0</v>
      </c>
    </row>
    <row r="15" spans="1:40">
      <c r="A15" s="27">
        <v>3710</v>
      </c>
      <c r="B15" s="27">
        <f>SUMIFS('Реестр ворот'!$K:$K,'Реестр ворот'!$F:$F,$A$15,'Реестр ворот'!$E:$E,B$1)</f>
        <v>0</v>
      </c>
      <c r="C15" s="27">
        <f>SUMIFS('Реестр ворот'!$K:$K,'Реестр ворот'!$F:$F,$A$15,'Реестр ворот'!$E:$E,C$1)</f>
        <v>0</v>
      </c>
      <c r="D15" s="27">
        <f>SUMIFS('Реестр ворот'!$K:$K,'Реестр ворот'!$F:$F,$A$15,'Реестр ворот'!$E:$E,D$1)</f>
        <v>0</v>
      </c>
      <c r="E15" s="27">
        <f>SUMIFS('Реестр ворот'!$K:$K,'Реестр ворот'!$F:$F,$A$15,'Реестр ворот'!$E:$E,E$1)</f>
        <v>0</v>
      </c>
      <c r="F15" s="27">
        <f>SUMIFS('Реестр ворот'!$K:$K,'Реестр ворот'!$F:$F,$A$15,'Реестр ворот'!$E:$E,F$1)</f>
        <v>0</v>
      </c>
      <c r="G15" s="27">
        <f>SUMIFS('Реестр ворот'!$K:$K,'Реестр ворот'!$F:$F,$A$15,'Реестр ворот'!$E:$E,G$1)</f>
        <v>0</v>
      </c>
      <c r="H15" s="27">
        <f>SUMIFS('Реестр ворот'!$K:$K,'Реестр ворот'!$F:$F,$A$15,'Реестр ворот'!$E:$E,H$1)</f>
        <v>0</v>
      </c>
      <c r="I15" s="27">
        <f>SUMIFS('Реестр ворот'!$K:$K,'Реестр ворот'!$F:$F,$A$15,'Реестр ворот'!$E:$E,I$1)</f>
        <v>0</v>
      </c>
      <c r="J15" s="27">
        <f>SUMIFS('Реестр ворот'!$K:$K,'Реестр ворот'!$F:$F,$A$15,'Реестр ворот'!$E:$E,J$1)</f>
        <v>0</v>
      </c>
      <c r="K15" s="27">
        <f>SUMIFS('Реестр ворот'!$K:$K,'Реестр ворот'!$F:$F,$A$15,'Реестр ворот'!$E:$E,K$1)</f>
        <v>0</v>
      </c>
      <c r="L15" s="27">
        <f>SUMIFS('Реестр ворот'!$K:$K,'Реестр ворот'!$F:$F,$A$15,'Реестр ворот'!$E:$E,L$1)</f>
        <v>0</v>
      </c>
      <c r="M15" s="27">
        <f>SUMIFS('Реестр ворот'!$K:$K,'Реестр ворот'!$F:$F,$A$15,'Реестр ворот'!$E:$E,M$1)</f>
        <v>0</v>
      </c>
      <c r="N15" s="27">
        <f>SUMIFS('Реестр ворот'!$K:$K,'Реестр ворот'!$F:$F,$A$15,'Реестр ворот'!$E:$E,N$1)</f>
        <v>0</v>
      </c>
      <c r="O15" s="27">
        <f>SUMIFS('Реестр ворот'!$K:$K,'Реестр ворот'!$F:$F,$A$15,'Реестр ворот'!$E:$E,O$1)</f>
        <v>0</v>
      </c>
      <c r="P15" s="27">
        <f>SUMIFS('Реестр ворот'!$K:$K,'Реестр ворот'!$F:$F,$A$15,'Реестр ворот'!$E:$E,P$1)</f>
        <v>0</v>
      </c>
      <c r="Q15" s="27">
        <f>SUMIFS('Реестр ворот'!$K:$K,'Реестр ворот'!$F:$F,$A$15,'Реестр ворот'!$E:$E,Q$1)</f>
        <v>0</v>
      </c>
      <c r="R15" s="27">
        <f>SUMIFS('Реестр ворот'!$K:$K,'Реестр ворот'!$F:$F,$A$15,'Реестр ворот'!$E:$E,R$1)</f>
        <v>0</v>
      </c>
      <c r="S15" s="27">
        <f>SUMIFS('Реестр ворот'!$K:$K,'Реестр ворот'!$F:$F,$A$15,'Реестр ворот'!$E:$E,S$1)</f>
        <v>0</v>
      </c>
      <c r="T15" s="27">
        <f>SUMIFS('Реестр ворот'!$K:$K,'Реестр ворот'!$F:$F,$A$15,'Реестр ворот'!$E:$E,T$1)</f>
        <v>0</v>
      </c>
      <c r="U15" s="27">
        <f>SUMIFS('Реестр ворот'!$K:$K,'Реестр ворот'!$F:$F,$A$15,'Реестр ворот'!$E:$E,U$1)</f>
        <v>0</v>
      </c>
      <c r="V15" s="27">
        <f>SUMIFS('Реестр ворот'!$K:$K,'Реестр ворот'!$F:$F,$A$15,'Реестр ворот'!$E:$E,V$1)</f>
        <v>0</v>
      </c>
      <c r="W15" s="27">
        <f>SUMIFS('Реестр ворот'!$K:$K,'Реестр ворот'!$F:$F,$A$15,'Реестр ворот'!$E:$E,W$1)</f>
        <v>0</v>
      </c>
      <c r="X15" s="27">
        <f>SUMIFS('Реестр ворот'!$K:$K,'Реестр ворот'!$F:$F,$A$15,'Реестр ворот'!$E:$E,X$1)</f>
        <v>0</v>
      </c>
      <c r="Y15" s="27">
        <f>SUMIFS('Реестр ворот'!$K:$K,'Реестр ворот'!$F:$F,$A$15,'Реестр ворот'!$E:$E,Y$1)</f>
        <v>0</v>
      </c>
      <c r="Z15" s="27">
        <f>SUMIFS('Реестр ворот'!$K:$K,'Реестр ворот'!$F:$F,$A$15,'Реестр ворот'!$E:$E,Z$1)</f>
        <v>0</v>
      </c>
      <c r="AA15" s="27">
        <f>SUMIFS('Реестр ворот'!$K:$K,'Реестр ворот'!$F:$F,$A$15,'Реестр ворот'!$E:$E,AA$1)</f>
        <v>0</v>
      </c>
      <c r="AB15" s="27">
        <f>SUMIFS('Реестр ворот'!$K:$K,'Реестр ворот'!$F:$F,$A$15,'Реестр ворот'!$E:$E,AB$1)</f>
        <v>0</v>
      </c>
      <c r="AC15" s="27">
        <f>SUMIFS('Реестр ворот'!$K:$K,'Реестр ворот'!$F:$F,$A$15,'Реестр ворот'!$E:$E,AC$1)</f>
        <v>0</v>
      </c>
      <c r="AD15" s="27">
        <f>SUMIFS('Реестр ворот'!$K:$K,'Реестр ворот'!$F:$F,$A$15,'Реестр ворот'!$E:$E,AD$1)</f>
        <v>0</v>
      </c>
      <c r="AE15" s="27">
        <f>SUMIFS('Реестр ворот'!$K:$K,'Реестр ворот'!$F:$F,$A$15,'Реестр ворот'!$E:$E,AE$1)</f>
        <v>0</v>
      </c>
      <c r="AF15" s="27">
        <f>SUMIFS('Реестр ворот'!$K:$K,'Реестр ворот'!$F:$F,$A$15,'Реестр ворот'!$E:$E,AF$1)</f>
        <v>0</v>
      </c>
      <c r="AG15" s="27">
        <f>SUMIFS('Реестр ворот'!$K:$K,'Реестр ворот'!$F:$F,$A$15,'Реестр ворот'!$E:$E,AG$1)</f>
        <v>0</v>
      </c>
      <c r="AH15" s="27">
        <f>SUMIFS('Реестр ворот'!$K:$K,'Реестр ворот'!$F:$F,$A$15,'Реестр ворот'!$E:$E,AH$1)</f>
        <v>0</v>
      </c>
      <c r="AI15" s="27">
        <f>SUMIFS('Реестр ворот'!$K:$K,'Реестр ворот'!$F:$F,$A$15,'Реестр ворот'!$E:$E,AI$1)</f>
        <v>0</v>
      </c>
      <c r="AJ15" s="27">
        <f>SUMIFS('Реестр ворот'!$K:$K,'Реестр ворот'!$F:$F,$A$15,'Реестр ворот'!$E:$E,AJ$1)</f>
        <v>0</v>
      </c>
      <c r="AK15" s="27">
        <f>SUMIFS('Реестр ворот'!$K:$K,'Реестр ворот'!$F:$F,$A$15,'Реестр ворот'!$E:$E,AK$1)</f>
        <v>0</v>
      </c>
      <c r="AL15" s="27">
        <f>SUMIFS('Реестр ворот'!$K:$K,'Реестр ворот'!$F:$F,$A$15,'Реестр ворот'!$E:$E,AL$1)</f>
        <v>0</v>
      </c>
      <c r="AM15" s="27">
        <f>SUMIFS('Реестр ворот'!$K:$K,'Реестр ворот'!$F:$F,$A$15,'Реестр ворот'!$E:$E,AM$1)</f>
        <v>0</v>
      </c>
      <c r="AN15" s="27">
        <f>SUMIFS('Реестр ворот'!$K:$K,'Реестр ворот'!$F:$F,$A$15,'Реестр ворот'!$E:$E,AN$1)</f>
        <v>0</v>
      </c>
    </row>
    <row r="16" spans="1:40">
      <c r="A16" s="27">
        <v>3835</v>
      </c>
      <c r="B16" s="27">
        <f>SUMIFS('Реестр ворот'!$K:$K,'Реестр ворот'!$F:$F,$A$16,'Реестр ворот'!$E:$E,B$1)</f>
        <v>0</v>
      </c>
      <c r="C16" s="27">
        <f>SUMIFS('Реестр ворот'!$K:$K,'Реестр ворот'!$F:$F,$A$16,'Реестр ворот'!$E:$E,C$1)</f>
        <v>0</v>
      </c>
      <c r="D16" s="27">
        <f>SUMIFS('Реестр ворот'!$K:$K,'Реестр ворот'!$F:$F,$A$16,'Реестр ворот'!$E:$E,D$1)</f>
        <v>0</v>
      </c>
      <c r="E16" s="27">
        <f>SUMIFS('Реестр ворот'!$K:$K,'Реестр ворот'!$F:$F,$A$16,'Реестр ворот'!$E:$E,E$1)</f>
        <v>0</v>
      </c>
      <c r="F16" s="27">
        <f>SUMIFS('Реестр ворот'!$K:$K,'Реестр ворот'!$F:$F,$A$16,'Реестр ворот'!$E:$E,F$1)</f>
        <v>0</v>
      </c>
      <c r="G16" s="27">
        <f>SUMIFS('Реестр ворот'!$K:$K,'Реестр ворот'!$F:$F,$A$16,'Реестр ворот'!$E:$E,G$1)</f>
        <v>0</v>
      </c>
      <c r="H16" s="27">
        <f>SUMIFS('Реестр ворот'!$K:$K,'Реестр ворот'!$F:$F,$A$16,'Реестр ворот'!$E:$E,H$1)</f>
        <v>0</v>
      </c>
      <c r="I16" s="27">
        <f>SUMIFS('Реестр ворот'!$K:$K,'Реестр ворот'!$F:$F,$A$16,'Реестр ворот'!$E:$E,I$1)</f>
        <v>0</v>
      </c>
      <c r="J16" s="27">
        <f>SUMIFS('Реестр ворот'!$K:$K,'Реестр ворот'!$F:$F,$A$16,'Реестр ворот'!$E:$E,J$1)</f>
        <v>0</v>
      </c>
      <c r="K16" s="27">
        <f>SUMIFS('Реестр ворот'!$K:$K,'Реестр ворот'!$F:$F,$A$16,'Реестр ворот'!$E:$E,K$1)</f>
        <v>0</v>
      </c>
      <c r="L16" s="27">
        <f>SUMIFS('Реестр ворот'!$K:$K,'Реестр ворот'!$F:$F,$A$16,'Реестр ворот'!$E:$E,L$1)</f>
        <v>0</v>
      </c>
      <c r="M16" s="27">
        <f>SUMIFS('Реестр ворот'!$K:$K,'Реестр ворот'!$F:$F,$A$16,'Реестр ворот'!$E:$E,M$1)</f>
        <v>0</v>
      </c>
      <c r="N16" s="27">
        <f>SUMIFS('Реестр ворот'!$K:$K,'Реестр ворот'!$F:$F,$A$16,'Реестр ворот'!$E:$E,N$1)</f>
        <v>0</v>
      </c>
      <c r="O16" s="27">
        <f>SUMIFS('Реестр ворот'!$K:$K,'Реестр ворот'!$F:$F,$A$16,'Реестр ворот'!$E:$E,O$1)</f>
        <v>0</v>
      </c>
      <c r="P16" s="27">
        <f>SUMIFS('Реестр ворот'!$K:$K,'Реестр ворот'!$F:$F,$A$16,'Реестр ворот'!$E:$E,P$1)</f>
        <v>0</v>
      </c>
      <c r="Q16" s="27">
        <f>SUMIFS('Реестр ворот'!$K:$K,'Реестр ворот'!$F:$F,$A$16,'Реестр ворот'!$E:$E,Q$1)</f>
        <v>0</v>
      </c>
      <c r="R16" s="27">
        <f>SUMIFS('Реестр ворот'!$K:$K,'Реестр ворот'!$F:$F,$A$16,'Реестр ворот'!$E:$E,R$1)</f>
        <v>0</v>
      </c>
      <c r="S16" s="27">
        <f>SUMIFS('Реестр ворот'!$K:$K,'Реестр ворот'!$F:$F,$A$16,'Реестр ворот'!$E:$E,S$1)</f>
        <v>0</v>
      </c>
      <c r="T16" s="27">
        <f>SUMIFS('Реестр ворот'!$K:$K,'Реестр ворот'!$F:$F,$A$16,'Реестр ворот'!$E:$E,T$1)</f>
        <v>0</v>
      </c>
      <c r="U16" s="27">
        <f>SUMIFS('Реестр ворот'!$K:$K,'Реестр ворот'!$F:$F,$A$16,'Реестр ворот'!$E:$E,U$1)</f>
        <v>0</v>
      </c>
      <c r="V16" s="27">
        <f>SUMIFS('Реестр ворот'!$K:$K,'Реестр ворот'!$F:$F,$A$16,'Реестр ворот'!$E:$E,V$1)</f>
        <v>0</v>
      </c>
      <c r="W16" s="27">
        <f>SUMIFS('Реестр ворот'!$K:$K,'Реестр ворот'!$F:$F,$A$16,'Реестр ворот'!$E:$E,W$1)</f>
        <v>0</v>
      </c>
      <c r="X16" s="27">
        <f>SUMIFS('Реестр ворот'!$K:$K,'Реестр ворот'!$F:$F,$A$16,'Реестр ворот'!$E:$E,X$1)</f>
        <v>0</v>
      </c>
      <c r="Y16" s="27">
        <f>SUMIFS('Реестр ворот'!$K:$K,'Реестр ворот'!$F:$F,$A$16,'Реестр ворот'!$E:$E,Y$1)</f>
        <v>0</v>
      </c>
      <c r="Z16" s="27">
        <f>SUMIFS('Реестр ворот'!$K:$K,'Реестр ворот'!$F:$F,$A$16,'Реестр ворот'!$E:$E,Z$1)</f>
        <v>0</v>
      </c>
      <c r="AA16" s="27">
        <f>SUMIFS('Реестр ворот'!$K:$K,'Реестр ворот'!$F:$F,$A$16,'Реестр ворот'!$E:$E,AA$1)</f>
        <v>0</v>
      </c>
      <c r="AB16" s="27">
        <f>SUMIFS('Реестр ворот'!$K:$K,'Реестр ворот'!$F:$F,$A$16,'Реестр ворот'!$E:$E,AB$1)</f>
        <v>0</v>
      </c>
      <c r="AC16" s="27">
        <f>SUMIFS('Реестр ворот'!$K:$K,'Реестр ворот'!$F:$F,$A$16,'Реестр ворот'!$E:$E,AC$1)</f>
        <v>0</v>
      </c>
      <c r="AD16" s="27">
        <f>SUMIFS('Реестр ворот'!$K:$K,'Реестр ворот'!$F:$F,$A$16,'Реестр ворот'!$E:$E,AD$1)</f>
        <v>0</v>
      </c>
      <c r="AE16" s="27">
        <f>SUMIFS('Реестр ворот'!$K:$K,'Реестр ворот'!$F:$F,$A$16,'Реестр ворот'!$E:$E,AE$1)</f>
        <v>0</v>
      </c>
      <c r="AF16" s="27">
        <f>SUMIFS('Реестр ворот'!$K:$K,'Реестр ворот'!$F:$F,$A$16,'Реестр ворот'!$E:$E,AF$1)</f>
        <v>0</v>
      </c>
      <c r="AG16" s="27">
        <f>SUMIFS('Реестр ворот'!$K:$K,'Реестр ворот'!$F:$F,$A$16,'Реестр ворот'!$E:$E,AG$1)</f>
        <v>0</v>
      </c>
      <c r="AH16" s="27">
        <f>SUMIFS('Реестр ворот'!$K:$K,'Реестр ворот'!$F:$F,$A$16,'Реестр ворот'!$E:$E,AH$1)</f>
        <v>0</v>
      </c>
      <c r="AI16" s="27">
        <f>SUMIFS('Реестр ворот'!$K:$K,'Реестр ворот'!$F:$F,$A$16,'Реестр ворот'!$E:$E,AI$1)</f>
        <v>0</v>
      </c>
      <c r="AJ16" s="27">
        <f>SUMIFS('Реестр ворот'!$K:$K,'Реестр ворот'!$F:$F,$A$16,'Реестр ворот'!$E:$E,AJ$1)</f>
        <v>0</v>
      </c>
      <c r="AK16" s="27">
        <f>SUMIFS('Реестр ворот'!$K:$K,'Реестр ворот'!$F:$F,$A$16,'Реестр ворот'!$E:$E,AK$1)</f>
        <v>0</v>
      </c>
      <c r="AL16" s="27">
        <f>SUMIFS('Реестр ворот'!$K:$K,'Реестр ворот'!$F:$F,$A$16,'Реестр ворот'!$E:$E,AL$1)</f>
        <v>0</v>
      </c>
      <c r="AM16" s="27">
        <f>SUMIFS('Реестр ворот'!$K:$K,'Реестр ворот'!$F:$F,$A$16,'Реестр ворот'!$E:$E,AM$1)</f>
        <v>0</v>
      </c>
      <c r="AN16" s="27">
        <f>SUMIFS('Реестр ворот'!$K:$K,'Реестр ворот'!$F:$F,$A$16,'Реестр ворот'!$E:$E,AN$1)</f>
        <v>0</v>
      </c>
    </row>
    <row r="17" spans="1:40">
      <c r="A17" s="27">
        <v>3960</v>
      </c>
      <c r="B17" s="27">
        <f>SUMIFS('Реестр ворот'!$K:$K,'Реестр ворот'!$F:$F,$A$17,'Реестр ворот'!$E:$E,B$1)</f>
        <v>0</v>
      </c>
      <c r="C17" s="27">
        <f>SUMIFS('Реестр ворот'!$K:$K,'Реестр ворот'!$F:$F,$A$17,'Реестр ворот'!$E:$E,C$1)</f>
        <v>0</v>
      </c>
      <c r="D17" s="27">
        <f>SUMIFS('Реестр ворот'!$K:$K,'Реестр ворот'!$F:$F,$A$17,'Реестр ворот'!$E:$E,D$1)</f>
        <v>0</v>
      </c>
      <c r="E17" s="27">
        <f>SUMIFS('Реестр ворот'!$K:$K,'Реестр ворот'!$F:$F,$A$17,'Реестр ворот'!$E:$E,E$1)</f>
        <v>0</v>
      </c>
      <c r="F17" s="27">
        <f>SUMIFS('Реестр ворот'!$K:$K,'Реестр ворот'!$F:$F,$A$17,'Реестр ворот'!$E:$E,F$1)</f>
        <v>0</v>
      </c>
      <c r="G17" s="27">
        <f>SUMIFS('Реестр ворот'!$K:$K,'Реестр ворот'!$F:$F,$A$17,'Реестр ворот'!$E:$E,G$1)</f>
        <v>0</v>
      </c>
      <c r="H17" s="27">
        <f>SUMIFS('Реестр ворот'!$K:$K,'Реестр ворот'!$F:$F,$A$17,'Реестр ворот'!$E:$E,H$1)</f>
        <v>0</v>
      </c>
      <c r="I17" s="27">
        <f>SUMIFS('Реестр ворот'!$K:$K,'Реестр ворот'!$F:$F,$A$17,'Реестр ворот'!$E:$E,I$1)</f>
        <v>0</v>
      </c>
      <c r="J17" s="27">
        <f>SUMIFS('Реестр ворот'!$K:$K,'Реестр ворот'!$F:$F,$A$17,'Реестр ворот'!$E:$E,J$1)</f>
        <v>0</v>
      </c>
      <c r="K17" s="27">
        <f>SUMIFS('Реестр ворот'!$K:$K,'Реестр ворот'!$F:$F,$A$17,'Реестр ворот'!$E:$E,K$1)</f>
        <v>0</v>
      </c>
      <c r="L17" s="27">
        <f>SUMIFS('Реестр ворот'!$K:$K,'Реестр ворот'!$F:$F,$A$17,'Реестр ворот'!$E:$E,L$1)</f>
        <v>0</v>
      </c>
      <c r="M17" s="27">
        <f>SUMIFS('Реестр ворот'!$K:$K,'Реестр ворот'!$F:$F,$A$17,'Реестр ворот'!$E:$E,M$1)</f>
        <v>0</v>
      </c>
      <c r="N17" s="27">
        <f>SUMIFS('Реестр ворот'!$K:$K,'Реестр ворот'!$F:$F,$A$17,'Реестр ворот'!$E:$E,N$1)</f>
        <v>0</v>
      </c>
      <c r="O17" s="27">
        <f>SUMIFS('Реестр ворот'!$K:$K,'Реестр ворот'!$F:$F,$A$17,'Реестр ворот'!$E:$E,O$1)</f>
        <v>0</v>
      </c>
      <c r="P17" s="27">
        <f>SUMIFS('Реестр ворот'!$K:$K,'Реестр ворот'!$F:$F,$A$17,'Реестр ворот'!$E:$E,P$1)</f>
        <v>0</v>
      </c>
      <c r="Q17" s="27">
        <f>SUMIFS('Реестр ворот'!$K:$K,'Реестр ворот'!$F:$F,$A$17,'Реестр ворот'!$E:$E,Q$1)</f>
        <v>0</v>
      </c>
      <c r="R17" s="27">
        <f>SUMIFS('Реестр ворот'!$K:$K,'Реестр ворот'!$F:$F,$A$17,'Реестр ворот'!$E:$E,R$1)</f>
        <v>0</v>
      </c>
      <c r="S17" s="27">
        <f>SUMIFS('Реестр ворот'!$K:$K,'Реестр ворот'!$F:$F,$A$17,'Реестр ворот'!$E:$E,S$1)</f>
        <v>0</v>
      </c>
      <c r="T17" s="27">
        <f>SUMIFS('Реестр ворот'!$K:$K,'Реестр ворот'!$F:$F,$A$17,'Реестр ворот'!$E:$E,T$1)</f>
        <v>0</v>
      </c>
      <c r="U17" s="27">
        <f>SUMIFS('Реестр ворот'!$K:$K,'Реестр ворот'!$F:$F,$A$17,'Реестр ворот'!$E:$E,U$1)</f>
        <v>0</v>
      </c>
      <c r="V17" s="27">
        <f>SUMIFS('Реестр ворот'!$K:$K,'Реестр ворот'!$F:$F,$A$17,'Реестр ворот'!$E:$E,V$1)</f>
        <v>0</v>
      </c>
      <c r="W17" s="27">
        <f>SUMIFS('Реестр ворот'!$K:$K,'Реестр ворот'!$F:$F,$A$17,'Реестр ворот'!$E:$E,W$1)</f>
        <v>0</v>
      </c>
      <c r="X17" s="27">
        <f>SUMIFS('Реестр ворот'!$K:$K,'Реестр ворот'!$F:$F,$A$17,'Реестр ворот'!$E:$E,X$1)</f>
        <v>0</v>
      </c>
      <c r="Y17" s="27">
        <f>SUMIFS('Реестр ворот'!$K:$K,'Реестр ворот'!$F:$F,$A$17,'Реестр ворот'!$E:$E,Y$1)</f>
        <v>0</v>
      </c>
      <c r="Z17" s="27">
        <f>SUMIFS('Реестр ворот'!$K:$K,'Реестр ворот'!$F:$F,$A$17,'Реестр ворот'!$E:$E,Z$1)</f>
        <v>0</v>
      </c>
      <c r="AA17" s="27">
        <f>SUMIFS('Реестр ворот'!$K:$K,'Реестр ворот'!$F:$F,$A$17,'Реестр ворот'!$E:$E,AA$1)</f>
        <v>0</v>
      </c>
      <c r="AB17" s="27">
        <f>SUMIFS('Реестр ворот'!$K:$K,'Реестр ворот'!$F:$F,$A$17,'Реестр ворот'!$E:$E,AB$1)</f>
        <v>0</v>
      </c>
      <c r="AC17" s="27">
        <f>SUMIFS('Реестр ворот'!$K:$K,'Реестр ворот'!$F:$F,$A$17,'Реестр ворот'!$E:$E,AC$1)</f>
        <v>0</v>
      </c>
      <c r="AD17" s="27">
        <f>SUMIFS('Реестр ворот'!$K:$K,'Реестр ворот'!$F:$F,$A$17,'Реестр ворот'!$E:$E,AD$1)</f>
        <v>0</v>
      </c>
      <c r="AE17" s="27">
        <f>SUMIFS('Реестр ворот'!$K:$K,'Реестр ворот'!$F:$F,$A$17,'Реестр ворот'!$E:$E,AE$1)</f>
        <v>0</v>
      </c>
      <c r="AF17" s="27">
        <f>SUMIFS('Реестр ворот'!$K:$K,'Реестр ворот'!$F:$F,$A$17,'Реестр ворот'!$E:$E,AF$1)</f>
        <v>0</v>
      </c>
      <c r="AG17" s="27">
        <f>SUMIFS('Реестр ворот'!$K:$K,'Реестр ворот'!$F:$F,$A$17,'Реестр ворот'!$E:$E,AG$1)</f>
        <v>0</v>
      </c>
      <c r="AH17" s="27">
        <f>SUMIFS('Реестр ворот'!$K:$K,'Реестр ворот'!$F:$F,$A$17,'Реестр ворот'!$E:$E,AH$1)</f>
        <v>0</v>
      </c>
      <c r="AI17" s="27">
        <f>SUMIFS('Реестр ворот'!$K:$K,'Реестр ворот'!$F:$F,$A$17,'Реестр ворот'!$E:$E,AI$1)</f>
        <v>0</v>
      </c>
      <c r="AJ17" s="27">
        <f>SUMIFS('Реестр ворот'!$K:$K,'Реестр ворот'!$F:$F,$A$17,'Реестр ворот'!$E:$E,AJ$1)</f>
        <v>0</v>
      </c>
      <c r="AK17" s="27">
        <f>SUMIFS('Реестр ворот'!$K:$K,'Реестр ворот'!$F:$F,$A$17,'Реестр ворот'!$E:$E,AK$1)</f>
        <v>0</v>
      </c>
      <c r="AL17" s="27">
        <f>SUMIFS('Реестр ворот'!$K:$K,'Реестр ворот'!$F:$F,$A$17,'Реестр ворот'!$E:$E,AL$1)</f>
        <v>0</v>
      </c>
      <c r="AM17" s="27">
        <f>SUMIFS('Реестр ворот'!$K:$K,'Реестр ворот'!$F:$F,$A$17,'Реестр ворот'!$E:$E,AM$1)</f>
        <v>0</v>
      </c>
      <c r="AN17" s="27">
        <f>SUMIFS('Реестр ворот'!$K:$K,'Реестр ворот'!$F:$F,$A$17,'Реестр ворот'!$E:$E,AN$1)</f>
        <v>0</v>
      </c>
    </row>
    <row r="18" spans="1:40">
      <c r="A18" s="27">
        <v>4085</v>
      </c>
      <c r="B18" s="27">
        <f>SUMIFS('Реестр ворот'!$K:$K,'Реестр ворот'!$F:$F,$A$18,'Реестр ворот'!$E:$E,B$1)</f>
        <v>0</v>
      </c>
      <c r="C18" s="27">
        <f>SUMIFS('Реестр ворот'!$K:$K,'Реестр ворот'!$F:$F,$A$18,'Реестр ворот'!$E:$E,C$1)</f>
        <v>0</v>
      </c>
      <c r="D18" s="27">
        <f>SUMIFS('Реестр ворот'!$K:$K,'Реестр ворот'!$F:$F,$A$18,'Реестр ворот'!$E:$E,D$1)</f>
        <v>0</v>
      </c>
      <c r="E18" s="27">
        <f>SUMIFS('Реестр ворот'!$K:$K,'Реестр ворот'!$F:$F,$A$18,'Реестр ворот'!$E:$E,E$1)</f>
        <v>0</v>
      </c>
      <c r="F18" s="27">
        <f>SUMIFS('Реестр ворот'!$K:$K,'Реестр ворот'!$F:$F,$A$18,'Реестр ворот'!$E:$E,F$1)</f>
        <v>0</v>
      </c>
      <c r="G18" s="27">
        <f>SUMIFS('Реестр ворот'!$K:$K,'Реестр ворот'!$F:$F,$A$18,'Реестр ворот'!$E:$E,G$1)</f>
        <v>0</v>
      </c>
      <c r="H18" s="27">
        <f>SUMIFS('Реестр ворот'!$K:$K,'Реестр ворот'!$F:$F,$A$18,'Реестр ворот'!$E:$E,H$1)</f>
        <v>0</v>
      </c>
      <c r="I18" s="27">
        <f>SUMIFS('Реестр ворот'!$K:$K,'Реестр ворот'!$F:$F,$A$18,'Реестр ворот'!$E:$E,I$1)</f>
        <v>0</v>
      </c>
      <c r="J18" s="27">
        <f>SUMIFS('Реестр ворот'!$K:$K,'Реестр ворот'!$F:$F,$A$18,'Реестр ворот'!$E:$E,J$1)</f>
        <v>0</v>
      </c>
      <c r="K18" s="27">
        <f>SUMIFS('Реестр ворот'!$K:$K,'Реестр ворот'!$F:$F,$A$18,'Реестр ворот'!$E:$E,K$1)</f>
        <v>0</v>
      </c>
      <c r="L18" s="27">
        <f>SUMIFS('Реестр ворот'!$K:$K,'Реестр ворот'!$F:$F,$A$18,'Реестр ворот'!$E:$E,L$1)</f>
        <v>0</v>
      </c>
      <c r="M18" s="27">
        <f>SUMIFS('Реестр ворот'!$K:$K,'Реестр ворот'!$F:$F,$A$18,'Реестр ворот'!$E:$E,M$1)</f>
        <v>0</v>
      </c>
      <c r="N18" s="27">
        <f>SUMIFS('Реестр ворот'!$K:$K,'Реестр ворот'!$F:$F,$A$18,'Реестр ворот'!$E:$E,N$1)</f>
        <v>0</v>
      </c>
      <c r="O18" s="27">
        <f>SUMIFS('Реестр ворот'!$K:$K,'Реестр ворот'!$F:$F,$A$18,'Реестр ворот'!$E:$E,O$1)</f>
        <v>0</v>
      </c>
      <c r="P18" s="27">
        <f>SUMIFS('Реестр ворот'!$K:$K,'Реестр ворот'!$F:$F,$A$18,'Реестр ворот'!$E:$E,P$1)</f>
        <v>0</v>
      </c>
      <c r="Q18" s="27">
        <f>SUMIFS('Реестр ворот'!$K:$K,'Реестр ворот'!$F:$F,$A$18,'Реестр ворот'!$E:$E,Q$1)</f>
        <v>0</v>
      </c>
      <c r="R18" s="27">
        <f>SUMIFS('Реестр ворот'!$K:$K,'Реестр ворот'!$F:$F,$A$18,'Реестр ворот'!$E:$E,R$1)</f>
        <v>0</v>
      </c>
      <c r="S18" s="27">
        <f>SUMIFS('Реестр ворот'!$K:$K,'Реестр ворот'!$F:$F,$A$18,'Реестр ворот'!$E:$E,S$1)</f>
        <v>0</v>
      </c>
      <c r="T18" s="27">
        <f>SUMIFS('Реестр ворот'!$K:$K,'Реестр ворот'!$F:$F,$A$18,'Реестр ворот'!$E:$E,T$1)</f>
        <v>0</v>
      </c>
      <c r="U18" s="27">
        <f>SUMIFS('Реестр ворот'!$K:$K,'Реестр ворот'!$F:$F,$A$18,'Реестр ворот'!$E:$E,U$1)</f>
        <v>0</v>
      </c>
      <c r="V18" s="27">
        <f>SUMIFS('Реестр ворот'!$K:$K,'Реестр ворот'!$F:$F,$A$18,'Реестр ворот'!$E:$E,V$1)</f>
        <v>0</v>
      </c>
      <c r="W18" s="27">
        <f>SUMIFS('Реестр ворот'!$K:$K,'Реестр ворот'!$F:$F,$A$18,'Реестр ворот'!$E:$E,W$1)</f>
        <v>0</v>
      </c>
      <c r="X18" s="27">
        <f>SUMIFS('Реестр ворот'!$K:$K,'Реестр ворот'!$F:$F,$A$18,'Реестр ворот'!$E:$E,X$1)</f>
        <v>0</v>
      </c>
      <c r="Y18" s="27">
        <f>SUMIFS('Реестр ворот'!$K:$K,'Реестр ворот'!$F:$F,$A$18,'Реестр ворот'!$E:$E,Y$1)</f>
        <v>0</v>
      </c>
      <c r="Z18" s="27">
        <f>SUMIFS('Реестр ворот'!$K:$K,'Реестр ворот'!$F:$F,$A$18,'Реестр ворот'!$E:$E,Z$1)</f>
        <v>0</v>
      </c>
      <c r="AA18" s="27">
        <f>SUMIFS('Реестр ворот'!$K:$K,'Реестр ворот'!$F:$F,$A$18,'Реестр ворот'!$E:$E,AA$1)</f>
        <v>0</v>
      </c>
      <c r="AB18" s="27">
        <f>SUMIFS('Реестр ворот'!$K:$K,'Реестр ворот'!$F:$F,$A$18,'Реестр ворот'!$E:$E,AB$1)</f>
        <v>0</v>
      </c>
      <c r="AC18" s="27">
        <f>SUMIFS('Реестр ворот'!$K:$K,'Реестр ворот'!$F:$F,$A$18,'Реестр ворот'!$E:$E,AC$1)</f>
        <v>0</v>
      </c>
      <c r="AD18" s="27">
        <f>SUMIFS('Реестр ворот'!$K:$K,'Реестр ворот'!$F:$F,$A$18,'Реестр ворот'!$E:$E,AD$1)</f>
        <v>0</v>
      </c>
      <c r="AE18" s="27">
        <f>SUMIFS('Реестр ворот'!$K:$K,'Реестр ворот'!$F:$F,$A$18,'Реестр ворот'!$E:$E,AE$1)</f>
        <v>0</v>
      </c>
      <c r="AF18" s="27">
        <f>SUMIFS('Реестр ворот'!$K:$K,'Реестр ворот'!$F:$F,$A$18,'Реестр ворот'!$E:$E,AF$1)</f>
        <v>0</v>
      </c>
      <c r="AG18" s="27">
        <f>SUMIFS('Реестр ворот'!$K:$K,'Реестр ворот'!$F:$F,$A$18,'Реестр ворот'!$E:$E,AG$1)</f>
        <v>0</v>
      </c>
      <c r="AH18" s="27">
        <f>SUMIFS('Реестр ворот'!$K:$K,'Реестр ворот'!$F:$F,$A$18,'Реестр ворот'!$E:$E,AH$1)</f>
        <v>0</v>
      </c>
      <c r="AI18" s="27">
        <f>SUMIFS('Реестр ворот'!$K:$K,'Реестр ворот'!$F:$F,$A$18,'Реестр ворот'!$E:$E,AI$1)</f>
        <v>0</v>
      </c>
      <c r="AJ18" s="27">
        <f>SUMIFS('Реестр ворот'!$K:$K,'Реестр ворот'!$F:$F,$A$18,'Реестр ворот'!$E:$E,AJ$1)</f>
        <v>0</v>
      </c>
      <c r="AK18" s="27">
        <f>SUMIFS('Реестр ворот'!$K:$K,'Реестр ворот'!$F:$F,$A$18,'Реестр ворот'!$E:$E,AK$1)</f>
        <v>0</v>
      </c>
      <c r="AL18" s="27">
        <f>SUMIFS('Реестр ворот'!$K:$K,'Реестр ворот'!$F:$F,$A$18,'Реестр ворот'!$E:$E,AL$1)</f>
        <v>0</v>
      </c>
      <c r="AM18" s="27">
        <f>SUMIFS('Реестр ворот'!$K:$K,'Реестр ворот'!$F:$F,$A$18,'Реестр ворот'!$E:$E,AM$1)</f>
        <v>0</v>
      </c>
      <c r="AN18" s="27">
        <f>SUMIFS('Реестр ворот'!$K:$K,'Реестр ворот'!$F:$F,$A$18,'Реестр ворот'!$E:$E,AN$1)</f>
        <v>0</v>
      </c>
    </row>
    <row r="19" spans="1:40">
      <c r="A19" s="27">
        <v>4210</v>
      </c>
      <c r="B19" s="27">
        <f>SUMIFS('Реестр ворот'!$K:$K,'Реестр ворот'!$F:$F,$A$19,'Реестр ворот'!$E:$E,B$1)</f>
        <v>0</v>
      </c>
      <c r="C19" s="27">
        <f>SUMIFS('Реестр ворот'!$K:$K,'Реестр ворот'!$F:$F,$A$19,'Реестр ворот'!$E:$E,C$1)</f>
        <v>0</v>
      </c>
      <c r="D19" s="27">
        <f>SUMIFS('Реестр ворот'!$K:$K,'Реестр ворот'!$F:$F,$A$19,'Реестр ворот'!$E:$E,D$1)</f>
        <v>0</v>
      </c>
      <c r="E19" s="27">
        <f>SUMIFS('Реестр ворот'!$K:$K,'Реестр ворот'!$F:$F,$A$19,'Реестр ворот'!$E:$E,E$1)</f>
        <v>0</v>
      </c>
      <c r="F19" s="27">
        <f>SUMIFS('Реестр ворот'!$K:$K,'Реестр ворот'!$F:$F,$A$19,'Реестр ворот'!$E:$E,F$1)</f>
        <v>0</v>
      </c>
      <c r="G19" s="27">
        <f>SUMIFS('Реестр ворот'!$K:$K,'Реестр ворот'!$F:$F,$A$19,'Реестр ворот'!$E:$E,G$1)</f>
        <v>0</v>
      </c>
      <c r="H19" s="27">
        <f>SUMIFS('Реестр ворот'!$K:$K,'Реестр ворот'!$F:$F,$A$19,'Реестр ворот'!$E:$E,H$1)</f>
        <v>0</v>
      </c>
      <c r="I19" s="27">
        <f>SUMIFS('Реестр ворот'!$K:$K,'Реестр ворот'!$F:$F,$A$19,'Реестр ворот'!$E:$E,I$1)</f>
        <v>0</v>
      </c>
      <c r="J19" s="27">
        <f>SUMIFS('Реестр ворот'!$K:$K,'Реестр ворот'!$F:$F,$A$19,'Реестр ворот'!$E:$E,J$1)</f>
        <v>0</v>
      </c>
      <c r="K19" s="27">
        <f>SUMIFS('Реестр ворот'!$K:$K,'Реестр ворот'!$F:$F,$A$19,'Реестр ворот'!$E:$E,K$1)</f>
        <v>0</v>
      </c>
      <c r="L19" s="27">
        <f>SUMIFS('Реестр ворот'!$K:$K,'Реестр ворот'!$F:$F,$A$19,'Реестр ворот'!$E:$E,L$1)</f>
        <v>0</v>
      </c>
      <c r="M19" s="27">
        <f>SUMIFS('Реестр ворот'!$K:$K,'Реестр ворот'!$F:$F,$A$19,'Реестр ворот'!$E:$E,M$1)</f>
        <v>0</v>
      </c>
      <c r="N19" s="27">
        <f>SUMIFS('Реестр ворот'!$K:$K,'Реестр ворот'!$F:$F,$A$19,'Реестр ворот'!$E:$E,N$1)</f>
        <v>0</v>
      </c>
      <c r="O19" s="27">
        <f>SUMIFS('Реестр ворот'!$K:$K,'Реестр ворот'!$F:$F,$A$19,'Реестр ворот'!$E:$E,O$1)</f>
        <v>0</v>
      </c>
      <c r="P19" s="27">
        <f>SUMIFS('Реестр ворот'!$K:$K,'Реестр ворот'!$F:$F,$A$19,'Реестр ворот'!$E:$E,P$1)</f>
        <v>0</v>
      </c>
      <c r="Q19" s="27">
        <f>SUMIFS('Реестр ворот'!$K:$K,'Реестр ворот'!$F:$F,$A$19,'Реестр ворот'!$E:$E,Q$1)</f>
        <v>0</v>
      </c>
      <c r="R19" s="27">
        <f>SUMIFS('Реестр ворот'!$K:$K,'Реестр ворот'!$F:$F,$A$19,'Реестр ворот'!$E:$E,R$1)</f>
        <v>0</v>
      </c>
      <c r="S19" s="27">
        <f>SUMIFS('Реестр ворот'!$K:$K,'Реестр ворот'!$F:$F,$A$19,'Реестр ворот'!$E:$E,S$1)</f>
        <v>0</v>
      </c>
      <c r="T19" s="27">
        <f>SUMIFS('Реестр ворот'!$K:$K,'Реестр ворот'!$F:$F,$A$19,'Реестр ворот'!$E:$E,T$1)</f>
        <v>0</v>
      </c>
      <c r="U19" s="27">
        <f>SUMIFS('Реестр ворот'!$K:$K,'Реестр ворот'!$F:$F,$A$19,'Реестр ворот'!$E:$E,U$1)</f>
        <v>0</v>
      </c>
      <c r="V19" s="27">
        <f>SUMIFS('Реестр ворот'!$K:$K,'Реестр ворот'!$F:$F,$A$19,'Реестр ворот'!$E:$E,V$1)</f>
        <v>0</v>
      </c>
      <c r="W19" s="27">
        <f>SUMIFS('Реестр ворот'!$K:$K,'Реестр ворот'!$F:$F,$A$19,'Реестр ворот'!$E:$E,W$1)</f>
        <v>0</v>
      </c>
      <c r="X19" s="27">
        <f>SUMIFS('Реестр ворот'!$K:$K,'Реестр ворот'!$F:$F,$A$19,'Реестр ворот'!$E:$E,X$1)</f>
        <v>0</v>
      </c>
      <c r="Y19" s="27">
        <f>SUMIFS('Реестр ворот'!$K:$K,'Реестр ворот'!$F:$F,$A$19,'Реестр ворот'!$E:$E,Y$1)</f>
        <v>0</v>
      </c>
      <c r="Z19" s="27">
        <f>SUMIFS('Реестр ворот'!$K:$K,'Реестр ворот'!$F:$F,$A$19,'Реестр ворот'!$E:$E,Z$1)</f>
        <v>0</v>
      </c>
      <c r="AA19" s="27">
        <f>SUMIFS('Реестр ворот'!$K:$K,'Реестр ворот'!$F:$F,$A$19,'Реестр ворот'!$E:$E,AA$1)</f>
        <v>0</v>
      </c>
      <c r="AB19" s="27">
        <f>SUMIFS('Реестр ворот'!$K:$K,'Реестр ворот'!$F:$F,$A$19,'Реестр ворот'!$E:$E,AB$1)</f>
        <v>0</v>
      </c>
      <c r="AC19" s="27">
        <f>SUMIFS('Реестр ворот'!$K:$K,'Реестр ворот'!$F:$F,$A$19,'Реестр ворот'!$E:$E,AC$1)</f>
        <v>0</v>
      </c>
      <c r="AD19" s="27">
        <f>SUMIFS('Реестр ворот'!$K:$K,'Реестр ворот'!$F:$F,$A$19,'Реестр ворот'!$E:$E,AD$1)</f>
        <v>0</v>
      </c>
      <c r="AE19" s="27">
        <f>SUMIFS('Реестр ворот'!$K:$K,'Реестр ворот'!$F:$F,$A$19,'Реестр ворот'!$E:$E,AE$1)</f>
        <v>0</v>
      </c>
      <c r="AF19" s="27">
        <f>SUMIFS('Реестр ворот'!$K:$K,'Реестр ворот'!$F:$F,$A$19,'Реестр ворот'!$E:$E,AF$1)</f>
        <v>0</v>
      </c>
      <c r="AG19" s="27">
        <f>SUMIFS('Реестр ворот'!$K:$K,'Реестр ворот'!$F:$F,$A$19,'Реестр ворот'!$E:$E,AG$1)</f>
        <v>0</v>
      </c>
      <c r="AH19" s="27">
        <f>SUMIFS('Реестр ворот'!$K:$K,'Реестр ворот'!$F:$F,$A$19,'Реестр ворот'!$E:$E,AH$1)</f>
        <v>0</v>
      </c>
      <c r="AI19" s="27">
        <f>SUMIFS('Реестр ворот'!$K:$K,'Реестр ворот'!$F:$F,$A$19,'Реестр ворот'!$E:$E,AI$1)</f>
        <v>0</v>
      </c>
      <c r="AJ19" s="27">
        <f>SUMIFS('Реестр ворот'!$K:$K,'Реестр ворот'!$F:$F,$A$19,'Реестр ворот'!$E:$E,AJ$1)</f>
        <v>0</v>
      </c>
      <c r="AK19" s="27">
        <f>SUMIFS('Реестр ворот'!$K:$K,'Реестр ворот'!$F:$F,$A$19,'Реестр ворот'!$E:$E,AK$1)</f>
        <v>0</v>
      </c>
      <c r="AL19" s="27">
        <f>SUMIFS('Реестр ворот'!$K:$K,'Реестр ворот'!$F:$F,$A$19,'Реестр ворот'!$E:$E,AL$1)</f>
        <v>0</v>
      </c>
      <c r="AM19" s="27">
        <f>SUMIFS('Реестр ворот'!$K:$K,'Реестр ворот'!$F:$F,$A$19,'Реестр ворот'!$E:$E,AM$1)</f>
        <v>0</v>
      </c>
      <c r="AN19" s="27">
        <f>SUMIFS('Реестр ворот'!$K:$K,'Реестр ворот'!$F:$F,$A$19,'Реестр ворот'!$E:$E,AN$1)</f>
        <v>0</v>
      </c>
    </row>
    <row r="20" spans="1:40">
      <c r="A20" s="27">
        <v>4335</v>
      </c>
      <c r="B20" s="27">
        <f>SUMIFS('Реестр ворот'!$K:$K,'Реестр ворот'!$F:$F,$A$20,'Реестр ворот'!$E:$E,B$1)</f>
        <v>0</v>
      </c>
      <c r="C20" s="27">
        <f>SUMIFS('Реестр ворот'!$K:$K,'Реестр ворот'!$F:$F,$A$20,'Реестр ворот'!$E:$E,C$1)</f>
        <v>0</v>
      </c>
      <c r="D20" s="27">
        <f>SUMIFS('Реестр ворот'!$K:$K,'Реестр ворот'!$F:$F,$A$20,'Реестр ворот'!$E:$E,D$1)</f>
        <v>0</v>
      </c>
      <c r="E20" s="27">
        <f>SUMIFS('Реестр ворот'!$K:$K,'Реестр ворот'!$F:$F,$A$20,'Реестр ворот'!$E:$E,E$1)</f>
        <v>0</v>
      </c>
      <c r="F20" s="27">
        <f>SUMIFS('Реестр ворот'!$K:$K,'Реестр ворот'!$F:$F,$A$20,'Реестр ворот'!$E:$E,F$1)</f>
        <v>0</v>
      </c>
      <c r="G20" s="27">
        <f>SUMIFS('Реестр ворот'!$K:$K,'Реестр ворот'!$F:$F,$A$20,'Реестр ворот'!$E:$E,G$1)</f>
        <v>0</v>
      </c>
      <c r="H20" s="27">
        <f>SUMIFS('Реестр ворот'!$K:$K,'Реестр ворот'!$F:$F,$A$20,'Реестр ворот'!$E:$E,H$1)</f>
        <v>0</v>
      </c>
      <c r="I20" s="27">
        <f>SUMIFS('Реестр ворот'!$K:$K,'Реестр ворот'!$F:$F,$A$20,'Реестр ворот'!$E:$E,I$1)</f>
        <v>0</v>
      </c>
      <c r="J20" s="27">
        <f>SUMIFS('Реестр ворот'!$K:$K,'Реестр ворот'!$F:$F,$A$20,'Реестр ворот'!$E:$E,J$1)</f>
        <v>0</v>
      </c>
      <c r="K20" s="27">
        <f>SUMIFS('Реестр ворот'!$K:$K,'Реестр ворот'!$F:$F,$A$20,'Реестр ворот'!$E:$E,K$1)</f>
        <v>0</v>
      </c>
      <c r="L20" s="27">
        <f>SUMIFS('Реестр ворот'!$K:$K,'Реестр ворот'!$F:$F,$A$20,'Реестр ворот'!$E:$E,L$1)</f>
        <v>0</v>
      </c>
      <c r="M20" s="27">
        <f>SUMIFS('Реестр ворот'!$K:$K,'Реестр ворот'!$F:$F,$A$20,'Реестр ворот'!$E:$E,M$1)</f>
        <v>0</v>
      </c>
      <c r="N20" s="27">
        <f>SUMIFS('Реестр ворот'!$K:$K,'Реестр ворот'!$F:$F,$A$20,'Реестр ворот'!$E:$E,N$1)</f>
        <v>0</v>
      </c>
      <c r="O20" s="27">
        <f>SUMIFS('Реестр ворот'!$K:$K,'Реестр ворот'!$F:$F,$A$20,'Реестр ворот'!$E:$E,O$1)</f>
        <v>0</v>
      </c>
      <c r="P20" s="27">
        <f>SUMIFS('Реестр ворот'!$K:$K,'Реестр ворот'!$F:$F,$A$20,'Реестр ворот'!$E:$E,P$1)</f>
        <v>0</v>
      </c>
      <c r="Q20" s="27">
        <f>SUMIFS('Реестр ворот'!$K:$K,'Реестр ворот'!$F:$F,$A$20,'Реестр ворот'!$E:$E,Q$1)</f>
        <v>0</v>
      </c>
      <c r="R20" s="27">
        <f>SUMIFS('Реестр ворот'!$K:$K,'Реестр ворот'!$F:$F,$A$20,'Реестр ворот'!$E:$E,R$1)</f>
        <v>0</v>
      </c>
      <c r="S20" s="27">
        <f>SUMIFS('Реестр ворот'!$K:$K,'Реестр ворот'!$F:$F,$A$20,'Реестр ворот'!$E:$E,S$1)</f>
        <v>0</v>
      </c>
      <c r="T20" s="27">
        <f>SUMIFS('Реестр ворот'!$K:$K,'Реестр ворот'!$F:$F,$A$20,'Реестр ворот'!$E:$E,T$1)</f>
        <v>0</v>
      </c>
      <c r="U20" s="27">
        <f>SUMIFS('Реестр ворот'!$K:$K,'Реестр ворот'!$F:$F,$A$20,'Реестр ворот'!$E:$E,U$1)</f>
        <v>0</v>
      </c>
      <c r="V20" s="27">
        <f>SUMIFS('Реестр ворот'!$K:$K,'Реестр ворот'!$F:$F,$A$20,'Реестр ворот'!$E:$E,V$1)</f>
        <v>0</v>
      </c>
      <c r="W20" s="27">
        <f>SUMIFS('Реестр ворот'!$K:$K,'Реестр ворот'!$F:$F,$A$20,'Реестр ворот'!$E:$E,W$1)</f>
        <v>0</v>
      </c>
      <c r="X20" s="27">
        <f>SUMIFS('Реестр ворот'!$K:$K,'Реестр ворот'!$F:$F,$A$20,'Реестр ворот'!$E:$E,X$1)</f>
        <v>0</v>
      </c>
      <c r="Y20" s="27">
        <f>SUMIFS('Реестр ворот'!$K:$K,'Реестр ворот'!$F:$F,$A$20,'Реестр ворот'!$E:$E,Y$1)</f>
        <v>0</v>
      </c>
      <c r="Z20" s="27">
        <f>SUMIFS('Реестр ворот'!$K:$K,'Реестр ворот'!$F:$F,$A$20,'Реестр ворот'!$E:$E,Z$1)</f>
        <v>0</v>
      </c>
      <c r="AA20" s="27">
        <f>SUMIFS('Реестр ворот'!$K:$K,'Реестр ворот'!$F:$F,$A$20,'Реестр ворот'!$E:$E,AA$1)</f>
        <v>0</v>
      </c>
      <c r="AB20" s="27">
        <f>SUMIFS('Реестр ворот'!$K:$K,'Реестр ворот'!$F:$F,$A$20,'Реестр ворот'!$E:$E,AB$1)</f>
        <v>0</v>
      </c>
      <c r="AC20" s="27">
        <f>SUMIFS('Реестр ворот'!$K:$K,'Реестр ворот'!$F:$F,$A$20,'Реестр ворот'!$E:$E,AC$1)</f>
        <v>0</v>
      </c>
      <c r="AD20" s="27">
        <f>SUMIFS('Реестр ворот'!$K:$K,'Реестр ворот'!$F:$F,$A$20,'Реестр ворот'!$E:$E,AD$1)</f>
        <v>0</v>
      </c>
      <c r="AE20" s="27">
        <f>SUMIFS('Реестр ворот'!$K:$K,'Реестр ворот'!$F:$F,$A$20,'Реестр ворот'!$E:$E,AE$1)</f>
        <v>0</v>
      </c>
      <c r="AF20" s="27">
        <f>SUMIFS('Реестр ворот'!$K:$K,'Реестр ворот'!$F:$F,$A$20,'Реестр ворот'!$E:$E,AF$1)</f>
        <v>0</v>
      </c>
      <c r="AG20" s="27">
        <f>SUMIFS('Реестр ворот'!$K:$K,'Реестр ворот'!$F:$F,$A$20,'Реестр ворот'!$E:$E,AG$1)</f>
        <v>0</v>
      </c>
      <c r="AH20" s="27">
        <f>SUMIFS('Реестр ворот'!$K:$K,'Реестр ворот'!$F:$F,$A$20,'Реестр ворот'!$E:$E,AH$1)</f>
        <v>0</v>
      </c>
      <c r="AI20" s="27">
        <f>SUMIFS('Реестр ворот'!$K:$K,'Реестр ворот'!$F:$F,$A$20,'Реестр ворот'!$E:$E,AI$1)</f>
        <v>0</v>
      </c>
      <c r="AJ20" s="27">
        <f>SUMIFS('Реестр ворот'!$K:$K,'Реестр ворот'!$F:$F,$A$20,'Реестр ворот'!$E:$E,AJ$1)</f>
        <v>0</v>
      </c>
      <c r="AK20" s="27">
        <f>SUMIFS('Реестр ворот'!$K:$K,'Реестр ворот'!$F:$F,$A$20,'Реестр ворот'!$E:$E,AK$1)</f>
        <v>0</v>
      </c>
      <c r="AL20" s="27">
        <f>SUMIFS('Реестр ворот'!$K:$K,'Реестр ворот'!$F:$F,$A$20,'Реестр ворот'!$E:$E,AL$1)</f>
        <v>0</v>
      </c>
      <c r="AM20" s="27">
        <f>SUMIFS('Реестр ворот'!$K:$K,'Реестр ворот'!$F:$F,$A$20,'Реестр ворот'!$E:$E,AM$1)</f>
        <v>0</v>
      </c>
      <c r="AN20" s="27">
        <f>SUMIFS('Реестр ворот'!$K:$K,'Реестр ворот'!$F:$F,$A$20,'Реестр ворот'!$E:$E,AN$1)</f>
        <v>0</v>
      </c>
    </row>
    <row r="21" spans="1:40">
      <c r="A21" s="27">
        <v>4460</v>
      </c>
      <c r="B21" s="27">
        <f>SUMIFS('Реестр ворот'!$K:$K,'Реестр ворот'!$F:$F,$A$21,'Реестр ворот'!$E:$E,B$1)</f>
        <v>0</v>
      </c>
      <c r="C21" s="27">
        <f>SUMIFS('Реестр ворот'!$K:$K,'Реестр ворот'!$F:$F,$A$21,'Реестр ворот'!$E:$E,C$1)</f>
        <v>0</v>
      </c>
      <c r="D21" s="27">
        <f>SUMIFS('Реестр ворот'!$K:$K,'Реестр ворот'!$F:$F,$A$21,'Реестр ворот'!$E:$E,D$1)</f>
        <v>0</v>
      </c>
      <c r="E21" s="27">
        <f>SUMIFS('Реестр ворот'!$K:$K,'Реестр ворот'!$F:$F,$A$21,'Реестр ворот'!$E:$E,E$1)</f>
        <v>0</v>
      </c>
      <c r="F21" s="27">
        <f>SUMIFS('Реестр ворот'!$K:$K,'Реестр ворот'!$F:$F,$A$21,'Реестр ворот'!$E:$E,F$1)</f>
        <v>0</v>
      </c>
      <c r="G21" s="27">
        <f>SUMIFS('Реестр ворот'!$K:$K,'Реестр ворот'!$F:$F,$A$21,'Реестр ворот'!$E:$E,G$1)</f>
        <v>0</v>
      </c>
      <c r="H21" s="27">
        <f>SUMIFS('Реестр ворот'!$K:$K,'Реестр ворот'!$F:$F,$A$21,'Реестр ворот'!$E:$E,H$1)</f>
        <v>0</v>
      </c>
      <c r="I21" s="27">
        <f>SUMIFS('Реестр ворот'!$K:$K,'Реестр ворот'!$F:$F,$A$21,'Реестр ворот'!$E:$E,I$1)</f>
        <v>0</v>
      </c>
      <c r="J21" s="27">
        <f>SUMIFS('Реестр ворот'!$K:$K,'Реестр ворот'!$F:$F,$A$21,'Реестр ворот'!$E:$E,J$1)</f>
        <v>0</v>
      </c>
      <c r="K21" s="27">
        <f>SUMIFS('Реестр ворот'!$K:$K,'Реестр ворот'!$F:$F,$A$21,'Реестр ворот'!$E:$E,K$1)</f>
        <v>0</v>
      </c>
      <c r="L21" s="27">
        <f>SUMIFS('Реестр ворот'!$K:$K,'Реестр ворот'!$F:$F,$A$21,'Реестр ворот'!$E:$E,L$1)</f>
        <v>0</v>
      </c>
      <c r="M21" s="27">
        <f>SUMIFS('Реестр ворот'!$K:$K,'Реестр ворот'!$F:$F,$A$21,'Реестр ворот'!$E:$E,M$1)</f>
        <v>0</v>
      </c>
      <c r="N21" s="27">
        <f>SUMIFS('Реестр ворот'!$K:$K,'Реестр ворот'!$F:$F,$A$21,'Реестр ворот'!$E:$E,N$1)</f>
        <v>0</v>
      </c>
      <c r="O21" s="27">
        <f>SUMIFS('Реестр ворот'!$K:$K,'Реестр ворот'!$F:$F,$A$21,'Реестр ворот'!$E:$E,O$1)</f>
        <v>0</v>
      </c>
      <c r="P21" s="27">
        <f>SUMIFS('Реестр ворот'!$K:$K,'Реестр ворот'!$F:$F,$A$21,'Реестр ворот'!$E:$E,P$1)</f>
        <v>0</v>
      </c>
      <c r="Q21" s="27">
        <f>SUMIFS('Реестр ворот'!$K:$K,'Реестр ворот'!$F:$F,$A$21,'Реестр ворот'!$E:$E,Q$1)</f>
        <v>0</v>
      </c>
      <c r="R21" s="27">
        <f>SUMIFS('Реестр ворот'!$K:$K,'Реестр ворот'!$F:$F,$A$21,'Реестр ворот'!$E:$E,R$1)</f>
        <v>0</v>
      </c>
      <c r="S21" s="27">
        <f>SUMIFS('Реестр ворот'!$K:$K,'Реестр ворот'!$F:$F,$A$21,'Реестр ворот'!$E:$E,S$1)</f>
        <v>0</v>
      </c>
      <c r="T21" s="27">
        <f>SUMIFS('Реестр ворот'!$K:$K,'Реестр ворот'!$F:$F,$A$21,'Реестр ворот'!$E:$E,T$1)</f>
        <v>0</v>
      </c>
      <c r="U21" s="27">
        <f>SUMIFS('Реестр ворот'!$K:$K,'Реестр ворот'!$F:$F,$A$21,'Реестр ворот'!$E:$E,U$1)</f>
        <v>0</v>
      </c>
      <c r="V21" s="27">
        <f>SUMIFS('Реестр ворот'!$K:$K,'Реестр ворот'!$F:$F,$A$21,'Реестр ворот'!$E:$E,V$1)</f>
        <v>0</v>
      </c>
      <c r="W21" s="27">
        <f>SUMIFS('Реестр ворот'!$K:$K,'Реестр ворот'!$F:$F,$A$21,'Реестр ворот'!$E:$E,W$1)</f>
        <v>0</v>
      </c>
      <c r="X21" s="27">
        <f>SUMIFS('Реестр ворот'!$K:$K,'Реестр ворот'!$F:$F,$A$21,'Реестр ворот'!$E:$E,X$1)</f>
        <v>0</v>
      </c>
      <c r="Y21" s="27">
        <f>SUMIFS('Реестр ворот'!$K:$K,'Реестр ворот'!$F:$F,$A$21,'Реестр ворот'!$E:$E,Y$1)</f>
        <v>0</v>
      </c>
      <c r="Z21" s="27">
        <f>SUMIFS('Реестр ворот'!$K:$K,'Реестр ворот'!$F:$F,$A$21,'Реестр ворот'!$E:$E,Z$1)</f>
        <v>0</v>
      </c>
      <c r="AA21" s="27">
        <f>SUMIFS('Реестр ворот'!$K:$K,'Реестр ворот'!$F:$F,$A$21,'Реестр ворот'!$E:$E,AA$1)</f>
        <v>0</v>
      </c>
      <c r="AB21" s="27">
        <f>SUMIFS('Реестр ворот'!$K:$K,'Реестр ворот'!$F:$F,$A$21,'Реестр ворот'!$E:$E,AB$1)</f>
        <v>0</v>
      </c>
      <c r="AC21" s="27">
        <f>SUMIFS('Реестр ворот'!$K:$K,'Реестр ворот'!$F:$F,$A$21,'Реестр ворот'!$E:$E,AC$1)</f>
        <v>0</v>
      </c>
      <c r="AD21" s="27">
        <f>SUMIFS('Реестр ворот'!$K:$K,'Реестр ворот'!$F:$F,$A$21,'Реестр ворот'!$E:$E,AD$1)</f>
        <v>0</v>
      </c>
      <c r="AE21" s="27">
        <f>SUMIFS('Реестр ворот'!$K:$K,'Реестр ворот'!$F:$F,$A$21,'Реестр ворот'!$E:$E,AE$1)</f>
        <v>0</v>
      </c>
      <c r="AF21" s="27">
        <f>SUMIFS('Реестр ворот'!$K:$K,'Реестр ворот'!$F:$F,$A$21,'Реестр ворот'!$E:$E,AF$1)</f>
        <v>0</v>
      </c>
      <c r="AG21" s="27">
        <f>SUMIFS('Реестр ворот'!$K:$K,'Реестр ворот'!$F:$F,$A$21,'Реестр ворот'!$E:$E,AG$1)</f>
        <v>0</v>
      </c>
      <c r="AH21" s="27">
        <f>SUMIFS('Реестр ворот'!$K:$K,'Реестр ворот'!$F:$F,$A$21,'Реестр ворот'!$E:$E,AH$1)</f>
        <v>0</v>
      </c>
      <c r="AI21" s="27">
        <f>SUMIFS('Реестр ворот'!$K:$K,'Реестр ворот'!$F:$F,$A$21,'Реестр ворот'!$E:$E,AI$1)</f>
        <v>0</v>
      </c>
      <c r="AJ21" s="27">
        <f>SUMIFS('Реестр ворот'!$K:$K,'Реестр ворот'!$F:$F,$A$21,'Реестр ворот'!$E:$E,AJ$1)</f>
        <v>0</v>
      </c>
      <c r="AK21" s="27">
        <f>SUMIFS('Реестр ворот'!$K:$K,'Реестр ворот'!$F:$F,$A$21,'Реестр ворот'!$E:$E,AK$1)</f>
        <v>0</v>
      </c>
      <c r="AL21" s="27">
        <f>SUMIFS('Реестр ворот'!$K:$K,'Реестр ворот'!$F:$F,$A$21,'Реестр ворот'!$E:$E,AL$1)</f>
        <v>0</v>
      </c>
      <c r="AM21" s="27">
        <f>SUMIFS('Реестр ворот'!$K:$K,'Реестр ворот'!$F:$F,$A$21,'Реестр ворот'!$E:$E,AM$1)</f>
        <v>0</v>
      </c>
      <c r="AN21" s="27">
        <f>SUMIFS('Реестр ворот'!$K:$K,'Реестр ворот'!$F:$F,$A$21,'Реестр ворот'!$E:$E,AN$1)</f>
        <v>0</v>
      </c>
    </row>
    <row r="22" spans="1:40">
      <c r="A22" s="27">
        <v>4585</v>
      </c>
      <c r="B22" s="27">
        <f>SUMIFS('Реестр ворот'!$K:$K,'Реестр ворот'!$F:$F,$A$22,'Реестр ворот'!$E:$E,B$1)</f>
        <v>0</v>
      </c>
      <c r="C22" s="27">
        <f>SUMIFS('Реестр ворот'!$K:$K,'Реестр ворот'!$F:$F,$A$22,'Реестр ворот'!$E:$E,C$1)</f>
        <v>0</v>
      </c>
      <c r="D22" s="27">
        <f>SUMIFS('Реестр ворот'!$K:$K,'Реестр ворот'!$F:$F,$A$22,'Реестр ворот'!$E:$E,D$1)</f>
        <v>0</v>
      </c>
      <c r="E22" s="27">
        <f>SUMIFS('Реестр ворот'!$K:$K,'Реестр ворот'!$F:$F,$A$22,'Реестр ворот'!$E:$E,E$1)</f>
        <v>0</v>
      </c>
      <c r="F22" s="27">
        <f>SUMIFS('Реестр ворот'!$K:$K,'Реестр ворот'!$F:$F,$A$22,'Реестр ворот'!$E:$E,F$1)</f>
        <v>0</v>
      </c>
      <c r="G22" s="27">
        <f>SUMIFS('Реестр ворот'!$K:$K,'Реестр ворот'!$F:$F,$A$22,'Реестр ворот'!$E:$E,G$1)</f>
        <v>0</v>
      </c>
      <c r="H22" s="27">
        <f>SUMIFS('Реестр ворот'!$K:$K,'Реестр ворот'!$F:$F,$A$22,'Реестр ворот'!$E:$E,H$1)</f>
        <v>0</v>
      </c>
      <c r="I22" s="27">
        <f>SUMIFS('Реестр ворот'!$K:$K,'Реестр ворот'!$F:$F,$A$22,'Реестр ворот'!$E:$E,I$1)</f>
        <v>0</v>
      </c>
      <c r="J22" s="27">
        <f>SUMIFS('Реестр ворот'!$K:$K,'Реестр ворот'!$F:$F,$A$22,'Реестр ворот'!$E:$E,J$1)</f>
        <v>0</v>
      </c>
      <c r="K22" s="27">
        <f>SUMIFS('Реестр ворот'!$K:$K,'Реестр ворот'!$F:$F,$A$22,'Реестр ворот'!$E:$E,K$1)</f>
        <v>0</v>
      </c>
      <c r="L22" s="27">
        <f>SUMIFS('Реестр ворот'!$K:$K,'Реестр ворот'!$F:$F,$A$22,'Реестр ворот'!$E:$E,L$1)</f>
        <v>0</v>
      </c>
      <c r="M22" s="27">
        <f>SUMIFS('Реестр ворот'!$K:$K,'Реестр ворот'!$F:$F,$A$22,'Реестр ворот'!$E:$E,M$1)</f>
        <v>0</v>
      </c>
      <c r="N22" s="27">
        <f>SUMIFS('Реестр ворот'!$K:$K,'Реестр ворот'!$F:$F,$A$22,'Реестр ворот'!$E:$E,N$1)</f>
        <v>0</v>
      </c>
      <c r="O22" s="27">
        <f>SUMIFS('Реестр ворот'!$K:$K,'Реестр ворот'!$F:$F,$A$22,'Реестр ворот'!$E:$E,O$1)</f>
        <v>0</v>
      </c>
      <c r="P22" s="27">
        <f>SUMIFS('Реестр ворот'!$K:$K,'Реестр ворот'!$F:$F,$A$22,'Реестр ворот'!$E:$E,P$1)</f>
        <v>0</v>
      </c>
      <c r="Q22" s="27">
        <f>SUMIFS('Реестр ворот'!$K:$K,'Реестр ворот'!$F:$F,$A$22,'Реестр ворот'!$E:$E,Q$1)</f>
        <v>0</v>
      </c>
      <c r="R22" s="27">
        <f>SUMIFS('Реестр ворот'!$K:$K,'Реестр ворот'!$F:$F,$A$22,'Реестр ворот'!$E:$E,R$1)</f>
        <v>0</v>
      </c>
      <c r="S22" s="27">
        <f>SUMIFS('Реестр ворот'!$K:$K,'Реестр ворот'!$F:$F,$A$22,'Реестр ворот'!$E:$E,S$1)</f>
        <v>0</v>
      </c>
      <c r="T22" s="27">
        <f>SUMIFS('Реестр ворот'!$K:$K,'Реестр ворот'!$F:$F,$A$22,'Реестр ворот'!$E:$E,T$1)</f>
        <v>0</v>
      </c>
      <c r="U22" s="27">
        <f>SUMIFS('Реестр ворот'!$K:$K,'Реестр ворот'!$F:$F,$A$22,'Реестр ворот'!$E:$E,U$1)</f>
        <v>0</v>
      </c>
      <c r="V22" s="27">
        <f>SUMIFS('Реестр ворот'!$K:$K,'Реестр ворот'!$F:$F,$A$22,'Реестр ворот'!$E:$E,V$1)</f>
        <v>0</v>
      </c>
      <c r="W22" s="27">
        <f>SUMIFS('Реестр ворот'!$K:$K,'Реестр ворот'!$F:$F,$A$22,'Реестр ворот'!$E:$E,W$1)</f>
        <v>0</v>
      </c>
      <c r="X22" s="27">
        <f>SUMIFS('Реестр ворот'!$K:$K,'Реестр ворот'!$F:$F,$A$22,'Реестр ворот'!$E:$E,X$1)</f>
        <v>0</v>
      </c>
      <c r="Y22" s="27">
        <f>SUMIFS('Реестр ворот'!$K:$K,'Реестр ворот'!$F:$F,$A$22,'Реестр ворот'!$E:$E,Y$1)</f>
        <v>0</v>
      </c>
      <c r="Z22" s="27">
        <f>SUMIFS('Реестр ворот'!$K:$K,'Реестр ворот'!$F:$F,$A$22,'Реестр ворот'!$E:$E,Z$1)</f>
        <v>0</v>
      </c>
      <c r="AA22" s="27">
        <f>SUMIFS('Реестр ворот'!$K:$K,'Реестр ворот'!$F:$F,$A$22,'Реестр ворот'!$E:$E,AA$1)</f>
        <v>0</v>
      </c>
      <c r="AB22" s="27">
        <f>SUMIFS('Реестр ворот'!$K:$K,'Реестр ворот'!$F:$F,$A$22,'Реестр ворот'!$E:$E,AB$1)</f>
        <v>0</v>
      </c>
      <c r="AC22" s="27">
        <f>SUMIFS('Реестр ворот'!$K:$K,'Реестр ворот'!$F:$F,$A$22,'Реестр ворот'!$E:$E,AC$1)</f>
        <v>0</v>
      </c>
      <c r="AD22" s="27">
        <f>SUMIFS('Реестр ворот'!$K:$K,'Реестр ворот'!$F:$F,$A$22,'Реестр ворот'!$E:$E,AD$1)</f>
        <v>0</v>
      </c>
      <c r="AE22" s="27">
        <f>SUMIFS('Реестр ворот'!$K:$K,'Реестр ворот'!$F:$F,$A$22,'Реестр ворот'!$E:$E,AE$1)</f>
        <v>0</v>
      </c>
      <c r="AF22" s="27">
        <f>SUMIFS('Реестр ворот'!$K:$K,'Реестр ворот'!$F:$F,$A$22,'Реестр ворот'!$E:$E,AF$1)</f>
        <v>0</v>
      </c>
      <c r="AG22" s="27">
        <f>SUMIFS('Реестр ворот'!$K:$K,'Реестр ворот'!$F:$F,$A$22,'Реестр ворот'!$E:$E,AG$1)</f>
        <v>0</v>
      </c>
      <c r="AH22" s="27">
        <f>SUMIFS('Реестр ворот'!$K:$K,'Реестр ворот'!$F:$F,$A$22,'Реестр ворот'!$E:$E,AH$1)</f>
        <v>0</v>
      </c>
      <c r="AI22" s="27">
        <f>SUMIFS('Реестр ворот'!$K:$K,'Реестр ворот'!$F:$F,$A$22,'Реестр ворот'!$E:$E,AI$1)</f>
        <v>0</v>
      </c>
      <c r="AJ22" s="27">
        <f>SUMIFS('Реестр ворот'!$K:$K,'Реестр ворот'!$F:$F,$A$22,'Реестр ворот'!$E:$E,AJ$1)</f>
        <v>0</v>
      </c>
      <c r="AK22" s="27">
        <f>SUMIFS('Реестр ворот'!$K:$K,'Реестр ворот'!$F:$F,$A$22,'Реестр ворот'!$E:$E,AK$1)</f>
        <v>0</v>
      </c>
      <c r="AL22" s="27">
        <f>SUMIFS('Реестр ворот'!$K:$K,'Реестр ворот'!$F:$F,$A$22,'Реестр ворот'!$E:$E,AL$1)</f>
        <v>0</v>
      </c>
      <c r="AM22" s="27">
        <f>SUMIFS('Реестр ворот'!$K:$K,'Реестр ворот'!$F:$F,$A$22,'Реестр ворот'!$E:$E,AM$1)</f>
        <v>0</v>
      </c>
      <c r="AN22" s="27">
        <f>SUMIFS('Реестр ворот'!$K:$K,'Реестр ворот'!$F:$F,$A$22,'Реестр ворот'!$E:$E,AN$1)</f>
        <v>0</v>
      </c>
    </row>
    <row r="23" spans="1:40">
      <c r="A23" s="27">
        <v>4710</v>
      </c>
      <c r="B23" s="27">
        <f>SUMIFS('Реестр ворот'!$K:$K,'Реестр ворот'!$F:$F,$A$23,'Реестр ворот'!$E:$E,B$1)</f>
        <v>0</v>
      </c>
      <c r="C23" s="27">
        <f>SUMIFS('Реестр ворот'!$K:$K,'Реестр ворот'!$F:$F,$A$23,'Реестр ворот'!$E:$E,C$1)</f>
        <v>0</v>
      </c>
      <c r="D23" s="27">
        <f>SUMIFS('Реестр ворот'!$K:$K,'Реестр ворот'!$F:$F,$A$23,'Реестр ворот'!$E:$E,D$1)</f>
        <v>0</v>
      </c>
      <c r="E23" s="27">
        <f>SUMIFS('Реестр ворот'!$K:$K,'Реестр ворот'!$F:$F,$A$23,'Реестр ворот'!$E:$E,E$1)</f>
        <v>0</v>
      </c>
      <c r="F23" s="27">
        <f>SUMIFS('Реестр ворот'!$K:$K,'Реестр ворот'!$F:$F,$A$23,'Реестр ворот'!$E:$E,F$1)</f>
        <v>0</v>
      </c>
      <c r="G23" s="27">
        <f>SUMIFS('Реестр ворот'!$K:$K,'Реестр ворот'!$F:$F,$A$23,'Реестр ворот'!$E:$E,G$1)</f>
        <v>0</v>
      </c>
      <c r="H23" s="27">
        <f>SUMIFS('Реестр ворот'!$K:$K,'Реестр ворот'!$F:$F,$A$23,'Реестр ворот'!$E:$E,H$1)</f>
        <v>0</v>
      </c>
      <c r="I23" s="27">
        <f>SUMIFS('Реестр ворот'!$K:$K,'Реестр ворот'!$F:$F,$A$23,'Реестр ворот'!$E:$E,I$1)</f>
        <v>0</v>
      </c>
      <c r="J23" s="27">
        <f>SUMIFS('Реестр ворот'!$K:$K,'Реестр ворот'!$F:$F,$A$23,'Реестр ворот'!$E:$E,J$1)</f>
        <v>0</v>
      </c>
      <c r="K23" s="27">
        <f>SUMIFS('Реестр ворот'!$K:$K,'Реестр ворот'!$F:$F,$A$23,'Реестр ворот'!$E:$E,K$1)</f>
        <v>0</v>
      </c>
      <c r="L23" s="27">
        <f>SUMIFS('Реестр ворот'!$K:$K,'Реестр ворот'!$F:$F,$A$23,'Реестр ворот'!$E:$E,L$1)</f>
        <v>0</v>
      </c>
      <c r="M23" s="27">
        <f>SUMIFS('Реестр ворот'!$K:$K,'Реестр ворот'!$F:$F,$A$23,'Реестр ворот'!$E:$E,M$1)</f>
        <v>0</v>
      </c>
      <c r="N23" s="27">
        <f>SUMIFS('Реестр ворот'!$K:$K,'Реестр ворот'!$F:$F,$A$23,'Реестр ворот'!$E:$E,N$1)</f>
        <v>0</v>
      </c>
      <c r="O23" s="27">
        <f>SUMIFS('Реестр ворот'!$K:$K,'Реестр ворот'!$F:$F,$A$23,'Реестр ворот'!$E:$E,O$1)</f>
        <v>0</v>
      </c>
      <c r="P23" s="27">
        <f>SUMIFS('Реестр ворот'!$K:$K,'Реестр ворот'!$F:$F,$A$23,'Реестр ворот'!$E:$E,P$1)</f>
        <v>0</v>
      </c>
      <c r="Q23" s="27">
        <f>SUMIFS('Реестр ворот'!$K:$K,'Реестр ворот'!$F:$F,$A$23,'Реестр ворот'!$E:$E,Q$1)</f>
        <v>0</v>
      </c>
      <c r="R23" s="27">
        <f>SUMIFS('Реестр ворот'!$K:$K,'Реестр ворот'!$F:$F,$A$23,'Реестр ворот'!$E:$E,R$1)</f>
        <v>0</v>
      </c>
      <c r="S23" s="27">
        <f>SUMIFS('Реестр ворот'!$K:$K,'Реестр ворот'!$F:$F,$A$23,'Реестр ворот'!$E:$E,S$1)</f>
        <v>0</v>
      </c>
      <c r="T23" s="27">
        <f>SUMIFS('Реестр ворот'!$K:$K,'Реестр ворот'!$F:$F,$A$23,'Реестр ворот'!$E:$E,T$1)</f>
        <v>0</v>
      </c>
      <c r="U23" s="27">
        <f>SUMIFS('Реестр ворот'!$K:$K,'Реестр ворот'!$F:$F,$A$23,'Реестр ворот'!$E:$E,U$1)</f>
        <v>0</v>
      </c>
      <c r="V23" s="27">
        <f>SUMIFS('Реестр ворот'!$K:$K,'Реестр ворот'!$F:$F,$A$23,'Реестр ворот'!$E:$E,V$1)</f>
        <v>0</v>
      </c>
      <c r="W23" s="27">
        <f>SUMIFS('Реестр ворот'!$K:$K,'Реестр ворот'!$F:$F,$A$23,'Реестр ворот'!$E:$E,W$1)</f>
        <v>0</v>
      </c>
      <c r="X23" s="27">
        <f>SUMIFS('Реестр ворот'!$K:$K,'Реестр ворот'!$F:$F,$A$23,'Реестр ворот'!$E:$E,X$1)</f>
        <v>0</v>
      </c>
      <c r="Y23" s="27">
        <f>SUMIFS('Реестр ворот'!$K:$K,'Реестр ворот'!$F:$F,$A$23,'Реестр ворот'!$E:$E,Y$1)</f>
        <v>0</v>
      </c>
      <c r="Z23" s="27">
        <f>SUMIFS('Реестр ворот'!$K:$K,'Реестр ворот'!$F:$F,$A$23,'Реестр ворот'!$E:$E,Z$1)</f>
        <v>0</v>
      </c>
      <c r="AA23" s="27">
        <f>SUMIFS('Реестр ворот'!$K:$K,'Реестр ворот'!$F:$F,$A$23,'Реестр ворот'!$E:$E,AA$1)</f>
        <v>0</v>
      </c>
      <c r="AB23" s="27">
        <f>SUMIFS('Реестр ворот'!$K:$K,'Реестр ворот'!$F:$F,$A$23,'Реестр ворот'!$E:$E,AB$1)</f>
        <v>0</v>
      </c>
      <c r="AC23" s="27">
        <f>SUMIFS('Реестр ворот'!$K:$K,'Реестр ворот'!$F:$F,$A$23,'Реестр ворот'!$E:$E,AC$1)</f>
        <v>0</v>
      </c>
      <c r="AD23" s="27">
        <f>SUMIFS('Реестр ворот'!$K:$K,'Реестр ворот'!$F:$F,$A$23,'Реестр ворот'!$E:$E,AD$1)</f>
        <v>0</v>
      </c>
      <c r="AE23" s="27">
        <f>SUMIFS('Реестр ворот'!$K:$K,'Реестр ворот'!$F:$F,$A$23,'Реестр ворот'!$E:$E,AE$1)</f>
        <v>0</v>
      </c>
      <c r="AF23" s="27">
        <f>SUMIFS('Реестр ворот'!$K:$K,'Реестр ворот'!$F:$F,$A$23,'Реестр ворот'!$E:$E,AF$1)</f>
        <v>0</v>
      </c>
      <c r="AG23" s="27">
        <f>SUMIFS('Реестр ворот'!$K:$K,'Реестр ворот'!$F:$F,$A$23,'Реестр ворот'!$E:$E,AG$1)</f>
        <v>0</v>
      </c>
      <c r="AH23" s="27">
        <f>SUMIFS('Реестр ворот'!$K:$K,'Реестр ворот'!$F:$F,$A$23,'Реестр ворот'!$E:$E,AH$1)</f>
        <v>0</v>
      </c>
      <c r="AI23" s="27">
        <f>SUMIFS('Реестр ворот'!$K:$K,'Реестр ворот'!$F:$F,$A$23,'Реестр ворот'!$E:$E,AI$1)</f>
        <v>0</v>
      </c>
      <c r="AJ23" s="27">
        <f>SUMIFS('Реестр ворот'!$K:$K,'Реестр ворот'!$F:$F,$A$23,'Реестр ворот'!$E:$E,AJ$1)</f>
        <v>0</v>
      </c>
      <c r="AK23" s="27">
        <f>SUMIFS('Реестр ворот'!$K:$K,'Реестр ворот'!$F:$F,$A$23,'Реестр ворот'!$E:$E,AK$1)</f>
        <v>0</v>
      </c>
      <c r="AL23" s="27">
        <f>SUMIFS('Реестр ворот'!$K:$K,'Реестр ворот'!$F:$F,$A$23,'Реестр ворот'!$E:$E,AL$1)</f>
        <v>0</v>
      </c>
      <c r="AM23" s="27">
        <f>SUMIFS('Реестр ворот'!$K:$K,'Реестр ворот'!$F:$F,$A$23,'Реестр ворот'!$E:$E,AM$1)</f>
        <v>0</v>
      </c>
      <c r="AN23" s="27">
        <f>SUMIFS('Реестр ворот'!$K:$K,'Реестр ворот'!$F:$F,$A$23,'Реестр ворот'!$E:$E,AN$1)</f>
        <v>0</v>
      </c>
    </row>
    <row r="24" spans="1:40">
      <c r="A24" s="27">
        <v>4835</v>
      </c>
      <c r="B24" s="27">
        <f>SUMIFS('Реестр ворот'!$K:$K,'Реестр ворот'!$F:$F,$A$24,'Реестр ворот'!$E:$E,B$1)</f>
        <v>0</v>
      </c>
      <c r="C24" s="27">
        <f>SUMIFS('Реестр ворот'!$K:$K,'Реестр ворот'!$F:$F,$A$24,'Реестр ворот'!$E:$E,C$1)</f>
        <v>0</v>
      </c>
      <c r="D24" s="27">
        <f>SUMIFS('Реестр ворот'!$K:$K,'Реестр ворот'!$F:$F,$A$24,'Реестр ворот'!$E:$E,D$1)</f>
        <v>0</v>
      </c>
      <c r="E24" s="27">
        <f>SUMIFS('Реестр ворот'!$K:$K,'Реестр ворот'!$F:$F,$A$24,'Реестр ворот'!$E:$E,E$1)</f>
        <v>0</v>
      </c>
      <c r="F24" s="27">
        <f>SUMIFS('Реестр ворот'!$K:$K,'Реестр ворот'!$F:$F,$A$24,'Реестр ворот'!$E:$E,F$1)</f>
        <v>0</v>
      </c>
      <c r="G24" s="27">
        <f>SUMIFS('Реестр ворот'!$K:$K,'Реестр ворот'!$F:$F,$A$24,'Реестр ворот'!$E:$E,G$1)</f>
        <v>0</v>
      </c>
      <c r="H24" s="27">
        <f>SUMIFS('Реестр ворот'!$K:$K,'Реестр ворот'!$F:$F,$A$24,'Реестр ворот'!$E:$E,H$1)</f>
        <v>0</v>
      </c>
      <c r="I24" s="27">
        <f>SUMIFS('Реестр ворот'!$K:$K,'Реестр ворот'!$F:$F,$A$24,'Реестр ворот'!$E:$E,I$1)</f>
        <v>0</v>
      </c>
      <c r="J24" s="27">
        <f>SUMIFS('Реестр ворот'!$K:$K,'Реестр ворот'!$F:$F,$A$24,'Реестр ворот'!$E:$E,J$1)</f>
        <v>0</v>
      </c>
      <c r="K24" s="27">
        <f>SUMIFS('Реестр ворот'!$K:$K,'Реестр ворот'!$F:$F,$A$24,'Реестр ворот'!$E:$E,K$1)</f>
        <v>0</v>
      </c>
      <c r="L24" s="27">
        <f>SUMIFS('Реестр ворот'!$K:$K,'Реестр ворот'!$F:$F,$A$24,'Реестр ворот'!$E:$E,L$1)</f>
        <v>0</v>
      </c>
      <c r="M24" s="27">
        <f>SUMIFS('Реестр ворот'!$K:$K,'Реестр ворот'!$F:$F,$A$24,'Реестр ворот'!$E:$E,M$1)</f>
        <v>0</v>
      </c>
      <c r="N24" s="27">
        <f>SUMIFS('Реестр ворот'!$K:$K,'Реестр ворот'!$F:$F,$A$24,'Реестр ворот'!$E:$E,N$1)</f>
        <v>0</v>
      </c>
      <c r="O24" s="27">
        <f>SUMIFS('Реестр ворот'!$K:$K,'Реестр ворот'!$F:$F,$A$24,'Реестр ворот'!$E:$E,O$1)</f>
        <v>0</v>
      </c>
      <c r="P24" s="27">
        <f>SUMIFS('Реестр ворот'!$K:$K,'Реестр ворот'!$F:$F,$A$24,'Реестр ворот'!$E:$E,P$1)</f>
        <v>0</v>
      </c>
      <c r="Q24" s="27">
        <f>SUMIFS('Реестр ворот'!$K:$K,'Реестр ворот'!$F:$F,$A$24,'Реестр ворот'!$E:$E,Q$1)</f>
        <v>0</v>
      </c>
      <c r="R24" s="27">
        <f>SUMIFS('Реестр ворот'!$K:$K,'Реестр ворот'!$F:$F,$A$24,'Реестр ворот'!$E:$E,R$1)</f>
        <v>0</v>
      </c>
      <c r="S24" s="27">
        <f>SUMIFS('Реестр ворот'!$K:$K,'Реестр ворот'!$F:$F,$A$24,'Реестр ворот'!$E:$E,S$1)</f>
        <v>0</v>
      </c>
      <c r="T24" s="27">
        <f>SUMIFS('Реестр ворот'!$K:$K,'Реестр ворот'!$F:$F,$A$24,'Реестр ворот'!$E:$E,T$1)</f>
        <v>0</v>
      </c>
      <c r="U24" s="27">
        <f>SUMIFS('Реестр ворот'!$K:$K,'Реестр ворот'!$F:$F,$A$24,'Реестр ворот'!$E:$E,U$1)</f>
        <v>0</v>
      </c>
      <c r="V24" s="27">
        <f>SUMIFS('Реестр ворот'!$K:$K,'Реестр ворот'!$F:$F,$A$24,'Реестр ворот'!$E:$E,V$1)</f>
        <v>0</v>
      </c>
      <c r="W24" s="27">
        <f>SUMIFS('Реестр ворот'!$K:$K,'Реестр ворот'!$F:$F,$A$24,'Реестр ворот'!$E:$E,W$1)</f>
        <v>0</v>
      </c>
      <c r="X24" s="27">
        <f>SUMIFS('Реестр ворот'!$K:$K,'Реестр ворот'!$F:$F,$A$24,'Реестр ворот'!$E:$E,X$1)</f>
        <v>0</v>
      </c>
      <c r="Y24" s="27">
        <f>SUMIFS('Реестр ворот'!$K:$K,'Реестр ворот'!$F:$F,$A$24,'Реестр ворот'!$E:$E,Y$1)</f>
        <v>0</v>
      </c>
      <c r="Z24" s="27">
        <f>SUMIFS('Реестр ворот'!$K:$K,'Реестр ворот'!$F:$F,$A$24,'Реестр ворот'!$E:$E,Z$1)</f>
        <v>0</v>
      </c>
      <c r="AA24" s="27">
        <f>SUMIFS('Реестр ворот'!$K:$K,'Реестр ворот'!$F:$F,$A$24,'Реестр ворот'!$E:$E,AA$1)</f>
        <v>0</v>
      </c>
      <c r="AB24" s="27">
        <f>SUMIFS('Реестр ворот'!$K:$K,'Реестр ворот'!$F:$F,$A$24,'Реестр ворот'!$E:$E,AB$1)</f>
        <v>0</v>
      </c>
      <c r="AC24" s="27">
        <f>SUMIFS('Реестр ворот'!$K:$K,'Реестр ворот'!$F:$F,$A$24,'Реестр ворот'!$E:$E,AC$1)</f>
        <v>0</v>
      </c>
      <c r="AD24" s="27">
        <f>SUMIFS('Реестр ворот'!$K:$K,'Реестр ворот'!$F:$F,$A$24,'Реестр ворот'!$E:$E,AD$1)</f>
        <v>0</v>
      </c>
      <c r="AE24" s="27">
        <f>SUMIFS('Реестр ворот'!$K:$K,'Реестр ворот'!$F:$F,$A$24,'Реестр ворот'!$E:$E,AE$1)</f>
        <v>0</v>
      </c>
      <c r="AF24" s="27">
        <f>SUMIFS('Реестр ворот'!$K:$K,'Реестр ворот'!$F:$F,$A$24,'Реестр ворот'!$E:$E,AF$1)</f>
        <v>0</v>
      </c>
      <c r="AG24" s="27">
        <f>SUMIFS('Реестр ворот'!$K:$K,'Реестр ворот'!$F:$F,$A$24,'Реестр ворот'!$E:$E,AG$1)</f>
        <v>0</v>
      </c>
      <c r="AH24" s="27">
        <f>SUMIFS('Реестр ворот'!$K:$K,'Реестр ворот'!$F:$F,$A$24,'Реестр ворот'!$E:$E,AH$1)</f>
        <v>0</v>
      </c>
      <c r="AI24" s="27">
        <f>SUMIFS('Реестр ворот'!$K:$K,'Реестр ворот'!$F:$F,$A$24,'Реестр ворот'!$E:$E,AI$1)</f>
        <v>0</v>
      </c>
      <c r="AJ24" s="27">
        <f>SUMIFS('Реестр ворот'!$K:$K,'Реестр ворот'!$F:$F,$A$24,'Реестр ворот'!$E:$E,AJ$1)</f>
        <v>0</v>
      </c>
      <c r="AK24" s="27">
        <f>SUMIFS('Реестр ворот'!$K:$K,'Реестр ворот'!$F:$F,$A$24,'Реестр ворот'!$E:$E,AK$1)</f>
        <v>0</v>
      </c>
      <c r="AL24" s="27">
        <f>SUMIFS('Реестр ворот'!$K:$K,'Реестр ворот'!$F:$F,$A$24,'Реестр ворот'!$E:$E,AL$1)</f>
        <v>0</v>
      </c>
      <c r="AM24" s="27">
        <f>SUMIFS('Реестр ворот'!$K:$K,'Реестр ворот'!$F:$F,$A$24,'Реестр ворот'!$E:$E,AM$1)</f>
        <v>0</v>
      </c>
      <c r="AN24" s="27">
        <f>SUMIFS('Реестр ворот'!$K:$K,'Реестр ворот'!$F:$F,$A$24,'Реестр ворот'!$E:$E,AN$1)</f>
        <v>0</v>
      </c>
    </row>
    <row r="25" spans="1:40">
      <c r="A25" s="27">
        <v>4960</v>
      </c>
      <c r="B25" s="27">
        <f>SUMIFS('Реестр ворот'!$K:$K,'Реестр ворот'!$F:$F,$A$25,'Реестр ворот'!$E:$E,B$1)</f>
        <v>0</v>
      </c>
      <c r="C25" s="27">
        <f>SUMIFS('Реестр ворот'!$K:$K,'Реестр ворот'!$F:$F,$A$25,'Реестр ворот'!$E:$E,C$1)</f>
        <v>0</v>
      </c>
      <c r="D25" s="27">
        <f>SUMIFS('Реестр ворот'!$K:$K,'Реестр ворот'!$F:$F,$A$25,'Реестр ворот'!$E:$E,D$1)</f>
        <v>0</v>
      </c>
      <c r="E25" s="27">
        <f>SUMIFS('Реестр ворот'!$K:$K,'Реестр ворот'!$F:$F,$A$25,'Реестр ворот'!$E:$E,E$1)</f>
        <v>0</v>
      </c>
      <c r="F25" s="27">
        <f>SUMIFS('Реестр ворот'!$K:$K,'Реестр ворот'!$F:$F,$A$25,'Реестр ворот'!$E:$E,F$1)</f>
        <v>0</v>
      </c>
      <c r="G25" s="27">
        <f>SUMIFS('Реестр ворот'!$K:$K,'Реестр ворот'!$F:$F,$A$25,'Реестр ворот'!$E:$E,G$1)</f>
        <v>0</v>
      </c>
      <c r="H25" s="27">
        <f>SUMIFS('Реестр ворот'!$K:$K,'Реестр ворот'!$F:$F,$A$25,'Реестр ворот'!$E:$E,H$1)</f>
        <v>0</v>
      </c>
      <c r="I25" s="27">
        <f>SUMIFS('Реестр ворот'!$K:$K,'Реестр ворот'!$F:$F,$A$25,'Реестр ворот'!$E:$E,I$1)</f>
        <v>0</v>
      </c>
      <c r="J25" s="27">
        <f>SUMIFS('Реестр ворот'!$K:$K,'Реестр ворот'!$F:$F,$A$25,'Реестр ворот'!$E:$E,J$1)</f>
        <v>0</v>
      </c>
      <c r="K25" s="27">
        <f>SUMIFS('Реестр ворот'!$K:$K,'Реестр ворот'!$F:$F,$A$25,'Реестр ворот'!$E:$E,K$1)</f>
        <v>0</v>
      </c>
      <c r="L25" s="27">
        <f>SUMIFS('Реестр ворот'!$K:$K,'Реестр ворот'!$F:$F,$A$25,'Реестр ворот'!$E:$E,L$1)</f>
        <v>0</v>
      </c>
      <c r="M25" s="27">
        <f>SUMIFS('Реестр ворот'!$K:$K,'Реестр ворот'!$F:$F,$A$25,'Реестр ворот'!$E:$E,M$1)</f>
        <v>0</v>
      </c>
      <c r="N25" s="27">
        <f>SUMIFS('Реестр ворот'!$K:$K,'Реестр ворот'!$F:$F,$A$25,'Реестр ворот'!$E:$E,N$1)</f>
        <v>0</v>
      </c>
      <c r="O25" s="27">
        <f>SUMIFS('Реестр ворот'!$K:$K,'Реестр ворот'!$F:$F,$A$25,'Реестр ворот'!$E:$E,O$1)</f>
        <v>0</v>
      </c>
      <c r="P25" s="27">
        <f>SUMIFS('Реестр ворот'!$K:$K,'Реестр ворот'!$F:$F,$A$25,'Реестр ворот'!$E:$E,P$1)</f>
        <v>0</v>
      </c>
      <c r="Q25" s="27">
        <f>SUMIFS('Реестр ворот'!$K:$K,'Реестр ворот'!$F:$F,$A$25,'Реестр ворот'!$E:$E,Q$1)</f>
        <v>0</v>
      </c>
      <c r="R25" s="27">
        <f>SUMIFS('Реестр ворот'!$K:$K,'Реестр ворот'!$F:$F,$A$25,'Реестр ворот'!$E:$E,R$1)</f>
        <v>0</v>
      </c>
      <c r="S25" s="27">
        <f>SUMIFS('Реестр ворот'!$K:$K,'Реестр ворот'!$F:$F,$A$25,'Реестр ворот'!$E:$E,S$1)</f>
        <v>0</v>
      </c>
      <c r="T25" s="27">
        <f>SUMIFS('Реестр ворот'!$K:$K,'Реестр ворот'!$F:$F,$A$25,'Реестр ворот'!$E:$E,T$1)</f>
        <v>0</v>
      </c>
      <c r="U25" s="27">
        <f>SUMIFS('Реестр ворот'!$K:$K,'Реестр ворот'!$F:$F,$A$25,'Реестр ворот'!$E:$E,U$1)</f>
        <v>0</v>
      </c>
      <c r="V25" s="27">
        <f>SUMIFS('Реестр ворот'!$K:$K,'Реестр ворот'!$F:$F,$A$25,'Реестр ворот'!$E:$E,V$1)</f>
        <v>0</v>
      </c>
      <c r="W25" s="27">
        <f>SUMIFS('Реестр ворот'!$K:$K,'Реестр ворот'!$F:$F,$A$25,'Реестр ворот'!$E:$E,W$1)</f>
        <v>0</v>
      </c>
      <c r="X25" s="27">
        <f>SUMIFS('Реестр ворот'!$K:$K,'Реестр ворот'!$F:$F,$A$25,'Реестр ворот'!$E:$E,X$1)</f>
        <v>0</v>
      </c>
      <c r="Y25" s="27">
        <f>SUMIFS('Реестр ворот'!$K:$K,'Реестр ворот'!$F:$F,$A$25,'Реестр ворот'!$E:$E,Y$1)</f>
        <v>0</v>
      </c>
      <c r="Z25" s="27">
        <f>SUMIFS('Реестр ворот'!$K:$K,'Реестр ворот'!$F:$F,$A$25,'Реестр ворот'!$E:$E,Z$1)</f>
        <v>0</v>
      </c>
      <c r="AA25" s="27">
        <f>SUMIFS('Реестр ворот'!$K:$K,'Реестр ворот'!$F:$F,$A$25,'Реестр ворот'!$E:$E,AA$1)</f>
        <v>0</v>
      </c>
      <c r="AB25" s="27">
        <f>SUMIFS('Реестр ворот'!$K:$K,'Реестр ворот'!$F:$F,$A$25,'Реестр ворот'!$E:$E,AB$1)</f>
        <v>0</v>
      </c>
      <c r="AC25" s="27">
        <f>SUMIFS('Реестр ворот'!$K:$K,'Реестр ворот'!$F:$F,$A$25,'Реестр ворот'!$E:$E,AC$1)</f>
        <v>0</v>
      </c>
      <c r="AD25" s="27">
        <f>SUMIFS('Реестр ворот'!$K:$K,'Реестр ворот'!$F:$F,$A$25,'Реестр ворот'!$E:$E,AD$1)</f>
        <v>0</v>
      </c>
      <c r="AE25" s="27">
        <f>SUMIFS('Реестр ворот'!$K:$K,'Реестр ворот'!$F:$F,$A$25,'Реестр ворот'!$E:$E,AE$1)</f>
        <v>0</v>
      </c>
      <c r="AF25" s="27">
        <f>SUMIFS('Реестр ворот'!$K:$K,'Реестр ворот'!$F:$F,$A$25,'Реестр ворот'!$E:$E,AF$1)</f>
        <v>0</v>
      </c>
      <c r="AG25" s="27">
        <f>SUMIFS('Реестр ворот'!$K:$K,'Реестр ворот'!$F:$F,$A$25,'Реестр ворот'!$E:$E,AG$1)</f>
        <v>0</v>
      </c>
      <c r="AH25" s="27">
        <f>SUMIFS('Реестр ворот'!$K:$K,'Реестр ворот'!$F:$F,$A$25,'Реестр ворот'!$E:$E,AH$1)</f>
        <v>0</v>
      </c>
      <c r="AI25" s="27">
        <f>SUMIFS('Реестр ворот'!$K:$K,'Реестр ворот'!$F:$F,$A$25,'Реестр ворот'!$E:$E,AI$1)</f>
        <v>0</v>
      </c>
      <c r="AJ25" s="27">
        <f>SUMIFS('Реестр ворот'!$K:$K,'Реестр ворот'!$F:$F,$A$25,'Реестр ворот'!$E:$E,AJ$1)</f>
        <v>0</v>
      </c>
      <c r="AK25" s="27">
        <f>SUMIFS('Реестр ворот'!$K:$K,'Реестр ворот'!$F:$F,$A$25,'Реестр ворот'!$E:$E,AK$1)</f>
        <v>0</v>
      </c>
      <c r="AL25" s="27">
        <f>SUMIFS('Реестр ворот'!$K:$K,'Реестр ворот'!$F:$F,$A$25,'Реестр ворот'!$E:$E,AL$1)</f>
        <v>0</v>
      </c>
      <c r="AM25" s="27">
        <f>SUMIFS('Реестр ворот'!$K:$K,'Реестр ворот'!$F:$F,$A$25,'Реестр ворот'!$E:$E,AM$1)</f>
        <v>0</v>
      </c>
      <c r="AN25" s="27">
        <f>SUMIFS('Реестр ворот'!$K:$K,'Реестр ворот'!$F:$F,$A$25,'Реестр ворот'!$E:$E,AN$1)</f>
        <v>0</v>
      </c>
    </row>
    <row r="26" spans="1:40">
      <c r="A26" s="27">
        <v>5085</v>
      </c>
      <c r="B26" s="27">
        <f>SUMIFS('Реестр ворот'!$K:$K,'Реестр ворот'!$F:$F,$A$26,'Реестр ворот'!$E:$E,B$1)</f>
        <v>0</v>
      </c>
      <c r="C26" s="27">
        <f>SUMIFS('Реестр ворот'!$K:$K,'Реестр ворот'!$F:$F,$A$26,'Реестр ворот'!$E:$E,C$1)</f>
        <v>0</v>
      </c>
      <c r="D26" s="27">
        <f>SUMIFS('Реестр ворот'!$K:$K,'Реестр ворот'!$F:$F,$A$26,'Реестр ворот'!$E:$E,D$1)</f>
        <v>0</v>
      </c>
      <c r="E26" s="27">
        <f>SUMIFS('Реестр ворот'!$K:$K,'Реестр ворот'!$F:$F,$A$26,'Реестр ворот'!$E:$E,E$1)</f>
        <v>0</v>
      </c>
      <c r="F26" s="27">
        <f>SUMIFS('Реестр ворот'!$K:$K,'Реестр ворот'!$F:$F,$A$26,'Реестр ворот'!$E:$E,F$1)</f>
        <v>0</v>
      </c>
      <c r="G26" s="27">
        <f>SUMIFS('Реестр ворот'!$K:$K,'Реестр ворот'!$F:$F,$A$26,'Реестр ворот'!$E:$E,G$1)</f>
        <v>0</v>
      </c>
      <c r="H26" s="27">
        <f>SUMIFS('Реестр ворот'!$K:$K,'Реестр ворот'!$F:$F,$A$26,'Реестр ворот'!$E:$E,H$1)</f>
        <v>0</v>
      </c>
      <c r="I26" s="27">
        <f>SUMIFS('Реестр ворот'!$K:$K,'Реестр ворот'!$F:$F,$A$26,'Реестр ворот'!$E:$E,I$1)</f>
        <v>0</v>
      </c>
      <c r="J26" s="27">
        <f>SUMIFS('Реестр ворот'!$K:$K,'Реестр ворот'!$F:$F,$A$26,'Реестр ворот'!$E:$E,J$1)</f>
        <v>0</v>
      </c>
      <c r="K26" s="27">
        <f>SUMIFS('Реестр ворот'!$K:$K,'Реестр ворот'!$F:$F,$A$26,'Реестр ворот'!$E:$E,K$1)</f>
        <v>0</v>
      </c>
      <c r="L26" s="27">
        <f>SUMIFS('Реестр ворот'!$K:$K,'Реестр ворот'!$F:$F,$A$26,'Реестр ворот'!$E:$E,L$1)</f>
        <v>0</v>
      </c>
      <c r="M26" s="27">
        <f>SUMIFS('Реестр ворот'!$K:$K,'Реестр ворот'!$F:$F,$A$26,'Реестр ворот'!$E:$E,M$1)</f>
        <v>0</v>
      </c>
      <c r="N26" s="27">
        <f>SUMIFS('Реестр ворот'!$K:$K,'Реестр ворот'!$F:$F,$A$26,'Реестр ворот'!$E:$E,N$1)</f>
        <v>0</v>
      </c>
      <c r="O26" s="27">
        <f>SUMIFS('Реестр ворот'!$K:$K,'Реестр ворот'!$F:$F,$A$26,'Реестр ворот'!$E:$E,O$1)</f>
        <v>0</v>
      </c>
      <c r="P26" s="27">
        <f>SUMIFS('Реестр ворот'!$K:$K,'Реестр ворот'!$F:$F,$A$26,'Реестр ворот'!$E:$E,P$1)</f>
        <v>0</v>
      </c>
      <c r="Q26" s="27">
        <f>SUMIFS('Реестр ворот'!$K:$K,'Реестр ворот'!$F:$F,$A$26,'Реестр ворот'!$E:$E,Q$1)</f>
        <v>0</v>
      </c>
      <c r="R26" s="27">
        <f>SUMIFS('Реестр ворот'!$K:$K,'Реестр ворот'!$F:$F,$A$26,'Реестр ворот'!$E:$E,R$1)</f>
        <v>0</v>
      </c>
      <c r="S26" s="27">
        <f>SUMIFS('Реестр ворот'!$K:$K,'Реестр ворот'!$F:$F,$A$26,'Реестр ворот'!$E:$E,S$1)</f>
        <v>0</v>
      </c>
      <c r="T26" s="27">
        <f>SUMIFS('Реестр ворот'!$K:$K,'Реестр ворот'!$F:$F,$A$26,'Реестр ворот'!$E:$E,T$1)</f>
        <v>0</v>
      </c>
      <c r="U26" s="27">
        <f>SUMIFS('Реестр ворот'!$K:$K,'Реестр ворот'!$F:$F,$A$26,'Реестр ворот'!$E:$E,U$1)</f>
        <v>0</v>
      </c>
      <c r="V26" s="27">
        <f>SUMIFS('Реестр ворот'!$K:$K,'Реестр ворот'!$F:$F,$A$26,'Реестр ворот'!$E:$E,V$1)</f>
        <v>0</v>
      </c>
      <c r="W26" s="27">
        <f>SUMIFS('Реестр ворот'!$K:$K,'Реестр ворот'!$F:$F,$A$26,'Реестр ворот'!$E:$E,W$1)</f>
        <v>0</v>
      </c>
      <c r="X26" s="27">
        <f>SUMIFS('Реестр ворот'!$K:$K,'Реестр ворот'!$F:$F,$A$26,'Реестр ворот'!$E:$E,X$1)</f>
        <v>0</v>
      </c>
      <c r="Y26" s="27">
        <f>SUMIFS('Реестр ворот'!$K:$K,'Реестр ворот'!$F:$F,$A$26,'Реестр ворот'!$E:$E,Y$1)</f>
        <v>0</v>
      </c>
      <c r="Z26" s="27">
        <f>SUMIFS('Реестр ворот'!$K:$K,'Реестр ворот'!$F:$F,$A$26,'Реестр ворот'!$E:$E,Z$1)</f>
        <v>0</v>
      </c>
      <c r="AA26" s="27">
        <f>SUMIFS('Реестр ворот'!$K:$K,'Реестр ворот'!$F:$F,$A$26,'Реестр ворот'!$E:$E,AA$1)</f>
        <v>0</v>
      </c>
      <c r="AB26" s="27">
        <f>SUMIFS('Реестр ворот'!$K:$K,'Реестр ворот'!$F:$F,$A$26,'Реестр ворот'!$E:$E,AB$1)</f>
        <v>0</v>
      </c>
      <c r="AC26" s="27">
        <f>SUMIFS('Реестр ворот'!$K:$K,'Реестр ворот'!$F:$F,$A$26,'Реестр ворот'!$E:$E,AC$1)</f>
        <v>0</v>
      </c>
      <c r="AD26" s="27">
        <f>SUMIFS('Реестр ворот'!$K:$K,'Реестр ворот'!$F:$F,$A$26,'Реестр ворот'!$E:$E,AD$1)</f>
        <v>0</v>
      </c>
      <c r="AE26" s="27">
        <f>SUMIFS('Реестр ворот'!$K:$K,'Реестр ворот'!$F:$F,$A$26,'Реестр ворот'!$E:$E,AE$1)</f>
        <v>0</v>
      </c>
      <c r="AF26" s="27">
        <f>SUMIFS('Реестр ворот'!$K:$K,'Реестр ворот'!$F:$F,$A$26,'Реестр ворот'!$E:$E,AF$1)</f>
        <v>0</v>
      </c>
      <c r="AG26" s="27">
        <f>SUMIFS('Реестр ворот'!$K:$K,'Реестр ворот'!$F:$F,$A$26,'Реестр ворот'!$E:$E,AG$1)</f>
        <v>0</v>
      </c>
      <c r="AH26" s="27">
        <f>SUMIFS('Реестр ворот'!$K:$K,'Реестр ворот'!$F:$F,$A$26,'Реестр ворот'!$E:$E,AH$1)</f>
        <v>0</v>
      </c>
      <c r="AI26" s="27">
        <f>SUMIFS('Реестр ворот'!$K:$K,'Реестр ворот'!$F:$F,$A$26,'Реестр ворот'!$E:$E,AI$1)</f>
        <v>0</v>
      </c>
      <c r="AJ26" s="27">
        <f>SUMIFS('Реестр ворот'!$K:$K,'Реестр ворот'!$F:$F,$A$26,'Реестр ворот'!$E:$E,AJ$1)</f>
        <v>0</v>
      </c>
      <c r="AK26" s="27">
        <f>SUMIFS('Реестр ворот'!$K:$K,'Реестр ворот'!$F:$F,$A$26,'Реестр ворот'!$E:$E,AK$1)</f>
        <v>0</v>
      </c>
      <c r="AL26" s="27">
        <f>SUMIFS('Реестр ворот'!$K:$K,'Реестр ворот'!$F:$F,$A$26,'Реестр ворот'!$E:$E,AL$1)</f>
        <v>0</v>
      </c>
      <c r="AM26" s="27">
        <f>SUMIFS('Реестр ворот'!$K:$K,'Реестр ворот'!$F:$F,$A$26,'Реестр ворот'!$E:$E,AM$1)</f>
        <v>0</v>
      </c>
      <c r="AN26" s="27">
        <f>SUMIFS('Реестр ворот'!$K:$K,'Реестр ворот'!$F:$F,$A$26,'Реестр ворот'!$E:$E,AN$1)</f>
        <v>0</v>
      </c>
    </row>
    <row r="27" spans="1:40">
      <c r="A27" s="27">
        <v>5210</v>
      </c>
      <c r="B27" s="27">
        <f>SUMIFS('Реестр ворот'!$K:$K,'Реестр ворот'!$F:$F,$A$27,'Реестр ворот'!$E:$E,B$1)</f>
        <v>0</v>
      </c>
      <c r="C27" s="27">
        <f>SUMIFS('Реестр ворот'!$K:$K,'Реестр ворот'!$F:$F,$A$27,'Реестр ворот'!$E:$E,C$1)</f>
        <v>0</v>
      </c>
      <c r="D27" s="27">
        <f>SUMIFS('Реестр ворот'!$K:$K,'Реестр ворот'!$F:$F,$A$27,'Реестр ворот'!$E:$E,D$1)</f>
        <v>0</v>
      </c>
      <c r="E27" s="27">
        <f>SUMIFS('Реестр ворот'!$K:$K,'Реестр ворот'!$F:$F,$A$27,'Реестр ворот'!$E:$E,E$1)</f>
        <v>0</v>
      </c>
      <c r="F27" s="27">
        <f>SUMIFS('Реестр ворот'!$K:$K,'Реестр ворот'!$F:$F,$A$27,'Реестр ворот'!$E:$E,F$1)</f>
        <v>0</v>
      </c>
      <c r="G27" s="27">
        <f>SUMIFS('Реестр ворот'!$K:$K,'Реестр ворот'!$F:$F,$A$27,'Реестр ворот'!$E:$E,G$1)</f>
        <v>0</v>
      </c>
      <c r="H27" s="27">
        <f>SUMIFS('Реестр ворот'!$K:$K,'Реестр ворот'!$F:$F,$A$27,'Реестр ворот'!$E:$E,H$1)</f>
        <v>0</v>
      </c>
      <c r="I27" s="27">
        <f>SUMIFS('Реестр ворот'!$K:$K,'Реестр ворот'!$F:$F,$A$27,'Реестр ворот'!$E:$E,I$1)</f>
        <v>0</v>
      </c>
      <c r="J27" s="27">
        <f>SUMIFS('Реестр ворот'!$K:$K,'Реестр ворот'!$F:$F,$A$27,'Реестр ворот'!$E:$E,J$1)</f>
        <v>0</v>
      </c>
      <c r="K27" s="27">
        <f>SUMIFS('Реестр ворот'!$K:$K,'Реестр ворот'!$F:$F,$A$27,'Реестр ворот'!$E:$E,K$1)</f>
        <v>0</v>
      </c>
      <c r="L27" s="27">
        <f>SUMIFS('Реестр ворот'!$K:$K,'Реестр ворот'!$F:$F,$A$27,'Реестр ворот'!$E:$E,L$1)</f>
        <v>0</v>
      </c>
      <c r="M27" s="27">
        <f>SUMIFS('Реестр ворот'!$K:$K,'Реестр ворот'!$F:$F,$A$27,'Реестр ворот'!$E:$E,M$1)</f>
        <v>0</v>
      </c>
      <c r="N27" s="27">
        <f>SUMIFS('Реестр ворот'!$K:$K,'Реестр ворот'!$F:$F,$A$27,'Реестр ворот'!$E:$E,N$1)</f>
        <v>0</v>
      </c>
      <c r="O27" s="27">
        <f>SUMIFS('Реестр ворот'!$K:$K,'Реестр ворот'!$F:$F,$A$27,'Реестр ворот'!$E:$E,O$1)</f>
        <v>0</v>
      </c>
      <c r="P27" s="27">
        <f>SUMIFS('Реестр ворот'!$K:$K,'Реестр ворот'!$F:$F,$A$27,'Реестр ворот'!$E:$E,P$1)</f>
        <v>0</v>
      </c>
      <c r="Q27" s="27">
        <f>SUMIFS('Реестр ворот'!$K:$K,'Реестр ворот'!$F:$F,$A$27,'Реестр ворот'!$E:$E,Q$1)</f>
        <v>0</v>
      </c>
      <c r="R27" s="27">
        <f>SUMIFS('Реестр ворот'!$K:$K,'Реестр ворот'!$F:$F,$A$27,'Реестр ворот'!$E:$E,R$1)</f>
        <v>0</v>
      </c>
      <c r="S27" s="27">
        <f>SUMIFS('Реестр ворот'!$K:$K,'Реестр ворот'!$F:$F,$A$27,'Реестр ворот'!$E:$E,S$1)</f>
        <v>0</v>
      </c>
      <c r="T27" s="27">
        <f>SUMIFS('Реестр ворот'!$K:$K,'Реестр ворот'!$F:$F,$A$27,'Реестр ворот'!$E:$E,T$1)</f>
        <v>0</v>
      </c>
      <c r="U27" s="27">
        <f>SUMIFS('Реестр ворот'!$K:$K,'Реестр ворот'!$F:$F,$A$27,'Реестр ворот'!$E:$E,U$1)</f>
        <v>0</v>
      </c>
      <c r="V27" s="27">
        <f>SUMIFS('Реестр ворот'!$K:$K,'Реестр ворот'!$F:$F,$A$27,'Реестр ворот'!$E:$E,V$1)</f>
        <v>0</v>
      </c>
      <c r="W27" s="27">
        <f>SUMIFS('Реестр ворот'!$K:$K,'Реестр ворот'!$F:$F,$A$27,'Реестр ворот'!$E:$E,W$1)</f>
        <v>0</v>
      </c>
      <c r="X27" s="27">
        <f>SUMIFS('Реестр ворот'!$K:$K,'Реестр ворот'!$F:$F,$A$27,'Реестр ворот'!$E:$E,X$1)</f>
        <v>0</v>
      </c>
      <c r="Y27" s="27">
        <f>SUMIFS('Реестр ворот'!$K:$K,'Реестр ворот'!$F:$F,$A$27,'Реестр ворот'!$E:$E,Y$1)</f>
        <v>0</v>
      </c>
      <c r="Z27" s="27">
        <f>SUMIFS('Реестр ворот'!$K:$K,'Реестр ворот'!$F:$F,$A$27,'Реестр ворот'!$E:$E,Z$1)</f>
        <v>0</v>
      </c>
      <c r="AA27" s="27">
        <f>SUMIFS('Реестр ворот'!$K:$K,'Реестр ворот'!$F:$F,$A$27,'Реестр ворот'!$E:$E,AA$1)</f>
        <v>0</v>
      </c>
      <c r="AB27" s="27">
        <f>SUMIFS('Реестр ворот'!$K:$K,'Реестр ворот'!$F:$F,$A$27,'Реестр ворот'!$E:$E,AB$1)</f>
        <v>0</v>
      </c>
      <c r="AC27" s="27">
        <f>SUMIFS('Реестр ворот'!$K:$K,'Реестр ворот'!$F:$F,$A$27,'Реестр ворот'!$E:$E,AC$1)</f>
        <v>0</v>
      </c>
      <c r="AD27" s="27">
        <f>SUMIFS('Реестр ворот'!$K:$K,'Реестр ворот'!$F:$F,$A$27,'Реестр ворот'!$E:$E,AD$1)</f>
        <v>0</v>
      </c>
      <c r="AE27" s="27">
        <f>SUMIFS('Реестр ворот'!$K:$K,'Реестр ворот'!$F:$F,$A$27,'Реестр ворот'!$E:$E,AE$1)</f>
        <v>0</v>
      </c>
      <c r="AF27" s="27">
        <f>SUMIFS('Реестр ворот'!$K:$K,'Реестр ворот'!$F:$F,$A$27,'Реестр ворот'!$E:$E,AF$1)</f>
        <v>0</v>
      </c>
      <c r="AG27" s="27">
        <f>SUMIFS('Реестр ворот'!$K:$K,'Реестр ворот'!$F:$F,$A$27,'Реестр ворот'!$E:$E,AG$1)</f>
        <v>0</v>
      </c>
      <c r="AH27" s="27">
        <f>SUMIFS('Реестр ворот'!$K:$K,'Реестр ворот'!$F:$F,$A$27,'Реестр ворот'!$E:$E,AH$1)</f>
        <v>0</v>
      </c>
      <c r="AI27" s="27">
        <f>SUMIFS('Реестр ворот'!$K:$K,'Реестр ворот'!$F:$F,$A$27,'Реестр ворот'!$E:$E,AI$1)</f>
        <v>0</v>
      </c>
      <c r="AJ27" s="27">
        <f>SUMIFS('Реестр ворот'!$K:$K,'Реестр ворот'!$F:$F,$A$27,'Реестр ворот'!$E:$E,AJ$1)</f>
        <v>0</v>
      </c>
      <c r="AK27" s="27">
        <f>SUMIFS('Реестр ворот'!$K:$K,'Реестр ворот'!$F:$F,$A$27,'Реестр ворот'!$E:$E,AK$1)</f>
        <v>0</v>
      </c>
      <c r="AL27" s="27">
        <f>SUMIFS('Реестр ворот'!$K:$K,'Реестр ворот'!$F:$F,$A$27,'Реестр ворот'!$E:$E,AL$1)</f>
        <v>0</v>
      </c>
      <c r="AM27" s="27">
        <f>SUMIFS('Реестр ворот'!$K:$K,'Реестр ворот'!$F:$F,$A$27,'Реестр ворот'!$E:$E,AM$1)</f>
        <v>0</v>
      </c>
      <c r="AN27" s="27">
        <f>SUMIFS('Реестр ворот'!$K:$K,'Реестр ворот'!$F:$F,$A$27,'Реестр ворот'!$E:$E,AN$1)</f>
        <v>0</v>
      </c>
    </row>
    <row r="28" spans="1:40">
      <c r="A28" s="27">
        <v>5335</v>
      </c>
      <c r="B28" s="27">
        <f>SUMIFS('Реестр ворот'!$K:$K,'Реестр ворот'!$F:$F,$A$28,'Реестр ворот'!$E:$E,B$1)</f>
        <v>0</v>
      </c>
      <c r="C28" s="27">
        <f>SUMIFS('Реестр ворот'!$K:$K,'Реестр ворот'!$F:$F,$A$28,'Реестр ворот'!$E:$E,C$1)</f>
        <v>0</v>
      </c>
      <c r="D28" s="27">
        <f>SUMIFS('Реестр ворот'!$K:$K,'Реестр ворот'!$F:$F,$A$28,'Реестр ворот'!$E:$E,D$1)</f>
        <v>0</v>
      </c>
      <c r="E28" s="27">
        <f>SUMIFS('Реестр ворот'!$K:$K,'Реестр ворот'!$F:$F,$A$28,'Реестр ворот'!$E:$E,E$1)</f>
        <v>0</v>
      </c>
      <c r="F28" s="27">
        <f>SUMIFS('Реестр ворот'!$K:$K,'Реестр ворот'!$F:$F,$A$28,'Реестр ворот'!$E:$E,F$1)</f>
        <v>0</v>
      </c>
      <c r="G28" s="27">
        <f>SUMIFS('Реестр ворот'!$K:$K,'Реестр ворот'!$F:$F,$A$28,'Реестр ворот'!$E:$E,G$1)</f>
        <v>0</v>
      </c>
      <c r="H28" s="27">
        <f>SUMIFS('Реестр ворот'!$K:$K,'Реестр ворот'!$F:$F,$A$28,'Реестр ворот'!$E:$E,H$1)</f>
        <v>0</v>
      </c>
      <c r="I28" s="27">
        <f>SUMIFS('Реестр ворот'!$K:$K,'Реестр ворот'!$F:$F,$A$28,'Реестр ворот'!$E:$E,I$1)</f>
        <v>0</v>
      </c>
      <c r="J28" s="27">
        <f>SUMIFS('Реестр ворот'!$K:$K,'Реестр ворот'!$F:$F,$A$28,'Реестр ворот'!$E:$E,J$1)</f>
        <v>0</v>
      </c>
      <c r="K28" s="27">
        <f>SUMIFS('Реестр ворот'!$K:$K,'Реестр ворот'!$F:$F,$A$28,'Реестр ворот'!$E:$E,K$1)</f>
        <v>0</v>
      </c>
      <c r="L28" s="27">
        <f>SUMIFS('Реестр ворот'!$K:$K,'Реестр ворот'!$F:$F,$A$28,'Реестр ворот'!$E:$E,L$1)</f>
        <v>0</v>
      </c>
      <c r="M28" s="27">
        <f>SUMIFS('Реестр ворот'!$K:$K,'Реестр ворот'!$F:$F,$A$28,'Реестр ворот'!$E:$E,M$1)</f>
        <v>0</v>
      </c>
      <c r="N28" s="27">
        <f>SUMIFS('Реестр ворот'!$K:$K,'Реестр ворот'!$F:$F,$A$28,'Реестр ворот'!$E:$E,N$1)</f>
        <v>0</v>
      </c>
      <c r="O28" s="27">
        <f>SUMIFS('Реестр ворот'!$K:$K,'Реестр ворот'!$F:$F,$A$28,'Реестр ворот'!$E:$E,O$1)</f>
        <v>0</v>
      </c>
      <c r="P28" s="27">
        <f>SUMIFS('Реестр ворот'!$K:$K,'Реестр ворот'!$F:$F,$A$28,'Реестр ворот'!$E:$E,P$1)</f>
        <v>0</v>
      </c>
      <c r="Q28" s="27">
        <f>SUMIFS('Реестр ворот'!$K:$K,'Реестр ворот'!$F:$F,$A$28,'Реестр ворот'!$E:$E,Q$1)</f>
        <v>0</v>
      </c>
      <c r="R28" s="27">
        <f>SUMIFS('Реестр ворот'!$K:$K,'Реестр ворот'!$F:$F,$A$28,'Реестр ворот'!$E:$E,R$1)</f>
        <v>0</v>
      </c>
      <c r="S28" s="27">
        <f>SUMIFS('Реестр ворот'!$K:$K,'Реестр ворот'!$F:$F,$A$28,'Реестр ворот'!$E:$E,S$1)</f>
        <v>0</v>
      </c>
      <c r="T28" s="27">
        <f>SUMIFS('Реестр ворот'!$K:$K,'Реестр ворот'!$F:$F,$A$28,'Реестр ворот'!$E:$E,T$1)</f>
        <v>0</v>
      </c>
      <c r="U28" s="27">
        <f>SUMIFS('Реестр ворот'!$K:$K,'Реестр ворот'!$F:$F,$A$28,'Реестр ворот'!$E:$E,U$1)</f>
        <v>0</v>
      </c>
      <c r="V28" s="27">
        <f>SUMIFS('Реестр ворот'!$K:$K,'Реестр ворот'!$F:$F,$A$28,'Реестр ворот'!$E:$E,V$1)</f>
        <v>0</v>
      </c>
      <c r="W28" s="27">
        <f>SUMIFS('Реестр ворот'!$K:$K,'Реестр ворот'!$F:$F,$A$28,'Реестр ворот'!$E:$E,W$1)</f>
        <v>0</v>
      </c>
      <c r="X28" s="27">
        <f>SUMIFS('Реестр ворот'!$K:$K,'Реестр ворот'!$F:$F,$A$28,'Реестр ворот'!$E:$E,X$1)</f>
        <v>0</v>
      </c>
      <c r="Y28" s="27">
        <f>SUMIFS('Реестр ворот'!$K:$K,'Реестр ворот'!$F:$F,$A$28,'Реестр ворот'!$E:$E,Y$1)</f>
        <v>0</v>
      </c>
      <c r="Z28" s="27">
        <f>SUMIFS('Реестр ворот'!$K:$K,'Реестр ворот'!$F:$F,$A$28,'Реестр ворот'!$E:$E,Z$1)</f>
        <v>0</v>
      </c>
      <c r="AA28" s="27">
        <f>SUMIFS('Реестр ворот'!$K:$K,'Реестр ворот'!$F:$F,$A$28,'Реестр ворот'!$E:$E,AA$1)</f>
        <v>0</v>
      </c>
      <c r="AB28" s="27">
        <f>SUMIFS('Реестр ворот'!$K:$K,'Реестр ворот'!$F:$F,$A$28,'Реестр ворот'!$E:$E,AB$1)</f>
        <v>0</v>
      </c>
      <c r="AC28" s="27">
        <f>SUMIFS('Реестр ворот'!$K:$K,'Реестр ворот'!$F:$F,$A$28,'Реестр ворот'!$E:$E,AC$1)</f>
        <v>0</v>
      </c>
      <c r="AD28" s="27">
        <f>SUMIFS('Реестр ворот'!$K:$K,'Реестр ворот'!$F:$F,$A$28,'Реестр ворот'!$E:$E,AD$1)</f>
        <v>0</v>
      </c>
      <c r="AE28" s="27">
        <f>SUMIFS('Реестр ворот'!$K:$K,'Реестр ворот'!$F:$F,$A$28,'Реестр ворот'!$E:$E,AE$1)</f>
        <v>0</v>
      </c>
      <c r="AF28" s="27">
        <f>SUMIFS('Реестр ворот'!$K:$K,'Реестр ворот'!$F:$F,$A$28,'Реестр ворот'!$E:$E,AF$1)</f>
        <v>0</v>
      </c>
      <c r="AG28" s="27">
        <f>SUMIFS('Реестр ворот'!$K:$K,'Реестр ворот'!$F:$F,$A$28,'Реестр ворот'!$E:$E,AG$1)</f>
        <v>0</v>
      </c>
      <c r="AH28" s="27">
        <f>SUMIFS('Реестр ворот'!$K:$K,'Реестр ворот'!$F:$F,$A$28,'Реестр ворот'!$E:$E,AH$1)</f>
        <v>0</v>
      </c>
      <c r="AI28" s="27">
        <f>SUMIFS('Реестр ворот'!$K:$K,'Реестр ворот'!$F:$F,$A$28,'Реестр ворот'!$E:$E,AI$1)</f>
        <v>0</v>
      </c>
      <c r="AJ28" s="27">
        <f>SUMIFS('Реестр ворот'!$K:$K,'Реестр ворот'!$F:$F,$A$28,'Реестр ворот'!$E:$E,AJ$1)</f>
        <v>0</v>
      </c>
      <c r="AK28" s="27">
        <f>SUMIFS('Реестр ворот'!$K:$K,'Реестр ворот'!$F:$F,$A$28,'Реестр ворот'!$E:$E,AK$1)</f>
        <v>0</v>
      </c>
      <c r="AL28" s="27">
        <f>SUMIFS('Реестр ворот'!$K:$K,'Реестр ворот'!$F:$F,$A$28,'Реестр ворот'!$E:$E,AL$1)</f>
        <v>0</v>
      </c>
      <c r="AM28" s="27">
        <f>SUMIFS('Реестр ворот'!$K:$K,'Реестр ворот'!$F:$F,$A$28,'Реестр ворот'!$E:$E,AM$1)</f>
        <v>0</v>
      </c>
      <c r="AN28" s="27">
        <f>SUMIFS('Реестр ворот'!$K:$K,'Реестр ворот'!$F:$F,$A$28,'Реестр ворот'!$E:$E,AN$1)</f>
        <v>0</v>
      </c>
    </row>
    <row r="31" spans="1:40">
      <c r="C31" s="28"/>
      <c r="D31" s="29" t="s">
        <v>53</v>
      </c>
    </row>
  </sheetData>
  <conditionalFormatting sqref="B2:AN28">
    <cfRule type="colorScale" priority="1">
      <colorScale>
        <cfvo type="min" val="0"/>
        <cfvo type="percentile" val="50"/>
        <cfvo type="max" val="0"/>
        <color theme="6" tint="-0.499984740745262"/>
        <color rgb="FFFFEB84"/>
        <color rgb="FFFF0000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Реестр ворот</vt:lpstr>
      <vt:lpstr>Ворота на складе</vt:lpstr>
      <vt:lpstr>Продажи менеджера</vt:lpstr>
      <vt:lpstr>Карта продаж</vt:lpstr>
      <vt:lpstr>Лист2</vt:lpstr>
    </vt:vector>
  </TitlesOfParts>
  <Company>air force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chikov</dc:creator>
  <cp:lastModifiedBy>chikov</cp:lastModifiedBy>
  <dcterms:created xsi:type="dcterms:W3CDTF">2011-05-12T10:06:19Z</dcterms:created>
  <dcterms:modified xsi:type="dcterms:W3CDTF">2011-07-22T06:16:22Z</dcterms:modified>
</cp:coreProperties>
</file>