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5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<sst xmlns="http://schemas.openxmlformats.org/spreadsheetml/2006/main" count="41" uniqueCount="31">
  <si>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Заказ №</t>
  </si>
  <si>
    <t xml:space="preserve">№ </t>
  </si>
  <si>
    <t>Наименование</t>
  </si>
  <si>
    <t>Кол-во</t>
  </si>
  <si>
    <t>Заг-ка</t>
  </si>
  <si>
    <r>
      <rPr>
        <b/>
        <sz val="11"/>
        <color indexed="8"/>
        <rFont val="Calibri"/>
        <family val="2"/>
      </rPr>
      <t>Ø</t>
    </r>
    <r>
      <rPr>
        <b/>
        <sz val="11"/>
        <color indexed="8"/>
        <rFont val="Calibri"/>
        <family val="2"/>
      </rPr>
      <t xml:space="preserve"> заг-ки</t>
    </r>
  </si>
  <si>
    <t>L заг-ки</t>
  </si>
  <si>
    <t>Расход L/S</t>
  </si>
  <si>
    <t>Масса, кг</t>
  </si>
  <si>
    <t>Заказ № 7</t>
  </si>
  <si>
    <t>2ПР-19,05-72 Z=34</t>
  </si>
  <si>
    <t xml:space="preserve">круг </t>
  </si>
  <si>
    <t>ПР-25,4-60 Z=16</t>
  </si>
  <si>
    <t>ПР-25,4-60 Z=22</t>
  </si>
  <si>
    <t>Лист</t>
  </si>
  <si>
    <t>Заказ № 8</t>
  </si>
  <si>
    <t>ПР-25,4-60 Z=24</t>
  </si>
  <si>
    <t>ПР-19,05-31,8 Z=20</t>
  </si>
  <si>
    <t>ПР-25,4-60 Z=20</t>
  </si>
  <si>
    <t>ПР-25,4-60 Z=19</t>
  </si>
  <si>
    <t>Заказ № 9</t>
  </si>
  <si>
    <t>ПР-25,4-60 Z=21</t>
  </si>
  <si>
    <t>ПР-19,05-31,8 Z=38</t>
  </si>
  <si>
    <t>2ПР-15,875-45,5 Z=18</t>
  </si>
  <si>
    <t>ПР-12,7-18,2 Z=18</t>
  </si>
  <si>
    <t>кург</t>
  </si>
  <si>
    <t>2ПР-12,7-18,2 Z=18</t>
  </si>
  <si>
    <t>ПР-15,875-45,5 Z=18</t>
  </si>
  <si>
    <t>Диаметр круга, мм</t>
  </si>
  <si>
    <t>Остаток, мм</t>
  </si>
  <si>
    <t>Приход, 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</si>
</sst>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Ø &quot;0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8" fillId="8" borderId="10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38" fillId="0" borderId="22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34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7" activeCellId="1" sqref="H4 H7"/>
    </sheetView>
  </sheetViews>
  <sheetFormatPr defaultColWidth="9.140625" defaultRowHeight="15"/>
  <cols>
    <col min="1" max="1" width="19.421875" style="0" customWidth="1"/>
    <col min="2" max="2" width="4.00390625" style="0" customWidth="1"/>
    <col min="3" max="3" width="18.28125" style="0" customWidth="1"/>
    <col min="4" max="4" width="7.7109375" style="0" customWidth="1"/>
    <col min="8" max="8" width="12.421875" style="0" customWidth="1"/>
    <col min="9" max="9" width="10.7109375" style="0" customWidth="1"/>
  </cols>
  <sheetData>
    <row r="1" spans="1:9" ht="15">
      <c r="A1" s="5"/>
      <c r="B1" s="6"/>
      <c r="C1" s="6"/>
      <c r="D1" s="7"/>
      <c r="E1" s="6"/>
      <c r="F1" s="6"/>
      <c r="G1" s="6"/>
      <c r="H1" s="6"/>
      <c r="I1" s="6"/>
    </row>
    <row r="2" ht="15.75" thickBot="1"/>
    <row r="3" spans="1:9" ht="15.75" thickBot="1">
      <c r="A3" s="13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1" t="s">
        <v>7</v>
      </c>
      <c r="I3" s="11" t="s">
        <v>8</v>
      </c>
    </row>
    <row r="4" spans="1:9" ht="18" customHeight="1" thickBot="1">
      <c r="A4" s="36" t="s">
        <v>9</v>
      </c>
      <c r="B4" s="35">
        <v>1</v>
      </c>
      <c r="C4" s="15" t="s">
        <v>10</v>
      </c>
      <c r="D4" s="35">
        <v>4</v>
      </c>
      <c r="E4" s="17" t="s">
        <v>11</v>
      </c>
      <c r="F4" s="16">
        <v>220</v>
      </c>
      <c r="G4" s="14">
        <v>40</v>
      </c>
      <c r="H4" s="18">
        <f>G4*D4</f>
        <v>160</v>
      </c>
      <c r="I4" s="19">
        <f>3.14*((F4/2)^2)*G4*D4*7.82/1000000</f>
        <v>47.5380928</v>
      </c>
    </row>
    <row r="5" spans="1:9" ht="15">
      <c r="A5" s="37"/>
      <c r="B5" s="20">
        <v>1</v>
      </c>
      <c r="C5" s="2" t="s">
        <v>12</v>
      </c>
      <c r="D5" s="20">
        <v>4</v>
      </c>
      <c r="E5" s="20" t="s">
        <v>11</v>
      </c>
      <c r="F5" s="18">
        <v>150</v>
      </c>
      <c r="G5" s="21">
        <v>18</v>
      </c>
      <c r="H5" s="18">
        <f>G5*D5</f>
        <v>72</v>
      </c>
      <c r="I5" s="19">
        <f>3.14*((F5/2)^2)*G5*D5*7.82/1000000</f>
        <v>9.944694</v>
      </c>
    </row>
    <row r="6" spans="1:9" ht="15">
      <c r="A6" s="38"/>
      <c r="B6" s="22">
        <v>2</v>
      </c>
      <c r="C6" s="3" t="s">
        <v>13</v>
      </c>
      <c r="D6" s="22">
        <v>4</v>
      </c>
      <c r="E6" s="22" t="s">
        <v>14</v>
      </c>
      <c r="F6" s="4">
        <v>195</v>
      </c>
      <c r="G6" s="23">
        <v>20</v>
      </c>
      <c r="H6" s="24">
        <f>3.14*(F6/2)^2/100000*D6</f>
        <v>1.193985</v>
      </c>
      <c r="I6" s="25">
        <f>3.14*((F6/2)^2)*G6*D6*7.82/1000000</f>
        <v>18.6739254</v>
      </c>
    </row>
    <row r="7" spans="1:9" ht="15">
      <c r="A7" s="8" t="s">
        <v>15</v>
      </c>
      <c r="B7" s="22">
        <v>3</v>
      </c>
      <c r="C7" s="3" t="s">
        <v>16</v>
      </c>
      <c r="D7" s="22">
        <v>4</v>
      </c>
      <c r="E7" s="22" t="s">
        <v>11</v>
      </c>
      <c r="F7" s="4">
        <v>220</v>
      </c>
      <c r="G7" s="23">
        <v>18</v>
      </c>
      <c r="H7" s="4">
        <f>G7*D7</f>
        <v>72</v>
      </c>
      <c r="I7" s="25">
        <f aca="true" t="shared" si="0" ref="I7:I14">3.14*((F7/2)^2)*G7*D7*7.82/1000000</f>
        <v>21.39214176</v>
      </c>
    </row>
    <row r="8" spans="1:9" ht="15">
      <c r="A8" s="37"/>
      <c r="B8" s="22">
        <v>4</v>
      </c>
      <c r="C8" s="3" t="s">
        <v>17</v>
      </c>
      <c r="D8" s="22">
        <v>4</v>
      </c>
      <c r="E8" s="22" t="s">
        <v>11</v>
      </c>
      <c r="F8" s="4">
        <v>140</v>
      </c>
      <c r="G8" s="23">
        <v>15</v>
      </c>
      <c r="H8" s="4">
        <f>G8*D8</f>
        <v>60</v>
      </c>
      <c r="I8" s="25">
        <f t="shared" si="0"/>
        <v>7.2191112</v>
      </c>
    </row>
    <row r="9" spans="1:9" ht="15.75" thickBot="1">
      <c r="A9" s="39"/>
      <c r="B9" s="27">
        <v>5</v>
      </c>
      <c r="C9" s="26" t="s">
        <v>18</v>
      </c>
      <c r="D9" s="27">
        <v>4</v>
      </c>
      <c r="E9" s="27" t="s">
        <v>11</v>
      </c>
      <c r="F9" s="28">
        <v>180</v>
      </c>
      <c r="G9" s="29">
        <v>18</v>
      </c>
      <c r="H9" s="28">
        <f>G9*D9</f>
        <v>72</v>
      </c>
      <c r="I9" s="30">
        <f t="shared" si="0"/>
        <v>14.320359360000001</v>
      </c>
    </row>
    <row r="10" spans="1:9" ht="15">
      <c r="A10" s="40"/>
      <c r="B10" s="31">
        <v>1</v>
      </c>
      <c r="C10" s="2" t="s">
        <v>19</v>
      </c>
      <c r="D10" s="31">
        <v>1</v>
      </c>
      <c r="E10" s="31" t="s">
        <v>11</v>
      </c>
      <c r="F10" s="32">
        <v>170</v>
      </c>
      <c r="G10" s="33">
        <v>18</v>
      </c>
      <c r="H10" s="18">
        <f>G10*D10</f>
        <v>18</v>
      </c>
      <c r="I10" s="19">
        <f t="shared" si="0"/>
        <v>3.19335174</v>
      </c>
    </row>
    <row r="11" spans="2:9" ht="15">
      <c r="B11" s="22">
        <v>2</v>
      </c>
      <c r="C11" s="2" t="s">
        <v>21</v>
      </c>
      <c r="D11" s="22">
        <v>1</v>
      </c>
      <c r="E11" s="22" t="s">
        <v>14</v>
      </c>
      <c r="F11" s="4">
        <v>186</v>
      </c>
      <c r="G11" s="23">
        <v>20</v>
      </c>
      <c r="H11" s="24">
        <f>3.14*(F11/2)^2/100000*D11</f>
        <v>0.2715786</v>
      </c>
      <c r="I11" s="25">
        <f t="shared" si="0"/>
        <v>4.247489303999999</v>
      </c>
    </row>
    <row r="12" spans="1:9" ht="15">
      <c r="A12" s="38"/>
      <c r="B12" s="22">
        <v>3</v>
      </c>
      <c r="C12" s="3" t="s">
        <v>22</v>
      </c>
      <c r="D12" s="22">
        <v>2</v>
      </c>
      <c r="E12" s="22" t="s">
        <v>14</v>
      </c>
      <c r="F12" s="4">
        <v>245</v>
      </c>
      <c r="G12" s="23">
        <v>20</v>
      </c>
      <c r="H12" s="24">
        <f>3.14*(F12/2)^2/100000*D12</f>
        <v>0.9423925</v>
      </c>
      <c r="I12" s="25">
        <f t="shared" si="0"/>
        <v>14.7390187</v>
      </c>
    </row>
    <row r="13" spans="1:9" ht="15">
      <c r="A13" s="8" t="s">
        <v>20</v>
      </c>
      <c r="B13" s="22">
        <v>4</v>
      </c>
      <c r="C13" s="3" t="s">
        <v>23</v>
      </c>
      <c r="D13" s="22">
        <v>1</v>
      </c>
      <c r="E13" s="22" t="s">
        <v>11</v>
      </c>
      <c r="F13" s="4">
        <v>100</v>
      </c>
      <c r="G13" s="4">
        <v>28</v>
      </c>
      <c r="H13" s="4">
        <f>G13*D13</f>
        <v>28</v>
      </c>
      <c r="I13" s="25">
        <f t="shared" si="0"/>
        <v>1.718836</v>
      </c>
    </row>
    <row r="14" spans="1:9" ht="15">
      <c r="A14" s="41"/>
      <c r="B14" s="20">
        <v>5</v>
      </c>
      <c r="C14" s="2" t="s">
        <v>24</v>
      </c>
      <c r="D14" s="20">
        <v>2</v>
      </c>
      <c r="E14" s="20" t="s">
        <v>25</v>
      </c>
      <c r="F14" s="18">
        <v>80</v>
      </c>
      <c r="G14" s="23">
        <v>0</v>
      </c>
      <c r="H14" s="4">
        <f>G14*D14</f>
        <v>0</v>
      </c>
      <c r="I14" s="25">
        <f t="shared" si="0"/>
        <v>0</v>
      </c>
    </row>
    <row r="15" spans="1:9" ht="15">
      <c r="A15" s="7"/>
      <c r="B15" s="22">
        <v>6</v>
      </c>
      <c r="C15" s="2" t="s">
        <v>26</v>
      </c>
      <c r="D15" s="22">
        <v>1</v>
      </c>
      <c r="E15" s="22" t="s">
        <v>11</v>
      </c>
      <c r="F15" s="4">
        <v>100</v>
      </c>
      <c r="G15" s="4">
        <v>24</v>
      </c>
      <c r="H15" s="4">
        <f>G15*D15</f>
        <v>24</v>
      </c>
      <c r="I15" s="25">
        <f>3.14*((F15/2)^2)*G15*D15*7.82/1000000</f>
        <v>1.473288</v>
      </c>
    </row>
    <row r="16" spans="1:9" ht="15.75" thickBot="1">
      <c r="A16" s="42"/>
      <c r="B16" s="27">
        <v>7</v>
      </c>
      <c r="C16" s="26" t="s">
        <v>27</v>
      </c>
      <c r="D16" s="27">
        <v>9</v>
      </c>
      <c r="E16" s="27" t="s">
        <v>11</v>
      </c>
      <c r="F16" s="28">
        <v>100</v>
      </c>
      <c r="G16" s="29">
        <v>12</v>
      </c>
      <c r="H16" s="28">
        <f>G16*D16</f>
        <v>108</v>
      </c>
      <c r="I16" s="30">
        <f>3.14*((F16/2)^2)*G16*D16*7.82/1000000</f>
        <v>6.629796</v>
      </c>
    </row>
    <row r="17" spans="1:9" ht="15">
      <c r="A17" s="9"/>
      <c r="B17" s="6"/>
      <c r="C17" s="6"/>
      <c r="D17" s="6"/>
      <c r="E17" s="6"/>
      <c r="F17" s="6"/>
      <c r="G17" s="6"/>
      <c r="H17" s="6"/>
      <c r="I17" s="6"/>
    </row>
    <row r="18" spans="1:9" ht="15">
      <c r="A18" s="9"/>
      <c r="B18" s="10"/>
      <c r="C18" s="6"/>
      <c r="D18" s="6"/>
      <c r="E18" s="6"/>
      <c r="F18" s="6"/>
      <c r="G18" s="6"/>
      <c r="H18" s="6"/>
      <c r="I18" s="6"/>
    </row>
    <row r="19" spans="1:9" ht="15">
      <c r="A19" s="10"/>
      <c r="B19" s="10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9" ht="15">
      <c r="A23" s="6"/>
      <c r="B23" s="6"/>
      <c r="C23" s="6"/>
      <c r="D23" s="6"/>
      <c r="E23" s="6"/>
      <c r="F23" s="6"/>
      <c r="G23" s="6"/>
      <c r="H23" s="6"/>
      <c r="I23" s="6"/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82" right="0.7086614173228347" top="0.7480314960629921" bottom="0.7480314960629921" header="0.31496062992125984" footer="0.31496062992125984"/>
  <pageSetup horizontalDpi="600" verticalDpi="600" orientation="portrait" paperSize="9" scale="180" r:id="rId1"/>
  <ignoredErrors>
    <ignoredError sqref="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3" activeCellId="11" sqref="C14 C13 C12 C11 C10 C9 C8 C7 C6 C5 C4 C3"/>
    </sheetView>
  </sheetViews>
  <sheetFormatPr defaultColWidth="9.140625" defaultRowHeight="15"/>
  <cols>
    <col min="1" max="1" width="18.7109375" style="0" customWidth="1"/>
    <col min="2" max="2" width="14.421875" style="0" customWidth="1"/>
    <col min="3" max="3" width="15.421875" style="0" customWidth="1"/>
  </cols>
  <sheetData>
    <row r="1" ht="15.75" thickBot="1"/>
    <row r="2" spans="1:3" ht="15.75" thickBot="1">
      <c r="A2" s="1" t="s">
        <v>28</v>
      </c>
      <c r="B2" s="1" t="s">
        <v>30</v>
      </c>
      <c r="C2" s="34" t="s">
        <v>29</v>
      </c>
    </row>
    <row r="3" spans="1:3" ht="15">
      <c r="A3" s="43">
        <v>80</v>
      </c>
      <c r="B3" s="2">
        <v>5590</v>
      </c>
      <c r="C3" s="45">
        <f>B3-SUMPRODUCT((A3=Лист1!$F$4:$F$16)*Лист1!$H$4:$H$16)</f>
        <v>5590</v>
      </c>
    </row>
    <row r="4" spans="1:3" ht="15">
      <c r="A4" s="44">
        <v>90</v>
      </c>
      <c r="B4" s="3">
        <v>5580</v>
      </c>
      <c r="C4" s="45">
        <f>B4-SUMPRODUCT((A4=Лист1!$F$4:$F$16)*Лист1!$H$4:$H$16)</f>
        <v>5580</v>
      </c>
    </row>
    <row r="5" spans="1:3" ht="15">
      <c r="A5" s="44">
        <v>100</v>
      </c>
      <c r="B5" s="3">
        <v>5980</v>
      </c>
      <c r="C5" s="45">
        <f>B5-SUMPRODUCT((A5=Лист1!$F$4:$F$16)*Лист1!$H$4:$H$16)</f>
        <v>5820</v>
      </c>
    </row>
    <row r="6" spans="1:3" ht="15">
      <c r="A6" s="44">
        <v>110</v>
      </c>
      <c r="B6" s="3">
        <v>7540</v>
      </c>
      <c r="C6" s="45">
        <f>B6-SUMPRODUCT((A6=Лист1!$F$4:$F$16)*Лист1!$H$4:$H$16)</f>
        <v>7540</v>
      </c>
    </row>
    <row r="7" spans="1:3" ht="15">
      <c r="A7" s="44">
        <v>120</v>
      </c>
      <c r="B7" s="3">
        <v>6000</v>
      </c>
      <c r="C7" s="45">
        <f>B7-SUMPRODUCT((A7=Лист1!$F$4:$F$16)*Лист1!$H$4:$H$16)</f>
        <v>6000</v>
      </c>
    </row>
    <row r="8" spans="1:3" ht="15">
      <c r="A8" s="44">
        <v>130</v>
      </c>
      <c r="B8" s="3">
        <v>6460</v>
      </c>
      <c r="C8" s="45">
        <f>B8-SUMPRODUCT((A8=Лист1!$F$4:$F$16)*Лист1!$H$4:$H$16)</f>
        <v>6460</v>
      </c>
    </row>
    <row r="9" spans="1:3" ht="15">
      <c r="A9" s="44">
        <v>140</v>
      </c>
      <c r="B9" s="3">
        <v>6590</v>
      </c>
      <c r="C9" s="45">
        <f>B9-SUMPRODUCT((A9=Лист1!$F$4:$F$16)*Лист1!$H$4:$H$16)</f>
        <v>6530</v>
      </c>
    </row>
    <row r="10" spans="1:3" ht="15">
      <c r="A10" s="44">
        <v>150</v>
      </c>
      <c r="B10" s="3">
        <v>5900</v>
      </c>
      <c r="C10" s="45">
        <f>B10-SUMPRODUCT((A10=Лист1!$F$4:$F$16)*Лист1!$H$4:$H$16)</f>
        <v>5828</v>
      </c>
    </row>
    <row r="11" spans="1:3" ht="15">
      <c r="A11" s="44">
        <v>160</v>
      </c>
      <c r="B11" s="3">
        <v>5000</v>
      </c>
      <c r="C11" s="45">
        <f>B11-SUMPRODUCT((A11=Лист1!$F$4:$F$16)*Лист1!$H$4:$H$16)</f>
        <v>5000</v>
      </c>
    </row>
    <row r="12" spans="1:3" ht="15">
      <c r="A12" s="44">
        <v>170</v>
      </c>
      <c r="B12" s="3">
        <v>2760</v>
      </c>
      <c r="C12" s="45">
        <f>B12-SUMPRODUCT((A12=Лист1!$F$4:$F$16)*Лист1!$H$4:$H$16)</f>
        <v>2742</v>
      </c>
    </row>
    <row r="13" spans="1:3" ht="15">
      <c r="A13" s="44">
        <v>180</v>
      </c>
      <c r="B13" s="3">
        <v>4860</v>
      </c>
      <c r="C13" s="45">
        <f>B13-SUMPRODUCT((A13=Лист1!$F$4:$F$16)*Лист1!$H$4:$H$16)</f>
        <v>4788</v>
      </c>
    </row>
    <row r="14" spans="1:3" ht="15">
      <c r="A14" s="44">
        <v>220</v>
      </c>
      <c r="B14" s="3">
        <v>3222</v>
      </c>
      <c r="C14" s="45">
        <f>B14-SUMPRODUCT((A14=Лист1!$F$4:$F$16)*Лист1!$H$4:$H$16)</f>
        <v>2990</v>
      </c>
    </row>
    <row r="15" s="6" customFormat="1" ht="15">
      <c r="A15" s="9"/>
    </row>
    <row r="16" s="6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s_ izotov</cp:lastModifiedBy>
  <cp:lastPrinted>2012-01-26T04:21:47Z</cp:lastPrinted>
  <dcterms:created xsi:type="dcterms:W3CDTF">2012-01-26T04:16:49Z</dcterms:created>
  <dcterms:modified xsi:type="dcterms:W3CDTF">2012-01-26T05:57:12Z</dcterms:modified>
  <cp:category/>
  <cp:version/>
  <cp:contentType/>
  <cp:contentStatus/>
</cp:coreProperties>
</file>