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395" windowHeight="8700" activeTab="1"/>
  </bookViews>
  <sheets>
    <sheet name="Двухстрочный табель" sheetId="1" r:id="rId1"/>
    <sheet name="Праздники" sheetId="2" r:id="rId2"/>
  </sheets>
  <definedNames>
    <definedName name="год">'Двухстрочный табель'!$AK$3</definedName>
    <definedName name="Дата">'Двухстрочный табель'!$C$6:$AG$6</definedName>
    <definedName name="Месяц">'Двухстрочный табель'!$AE$3</definedName>
    <definedName name="Числа">'Двухстрочный табель'!$C$6:$AG$6</definedName>
  </definedNames>
  <calcPr fullCalcOnLoad="1"/>
</workbook>
</file>

<file path=xl/sharedStrings.xml><?xml version="1.0" encoding="utf-8"?>
<sst xmlns="http://schemas.openxmlformats.org/spreadsheetml/2006/main" count="188" uniqueCount="56">
  <si>
    <t>Предприятие</t>
  </si>
  <si>
    <t>ООО "Фигня"</t>
  </si>
  <si>
    <t>Фамилия Имя Отчество</t>
  </si>
  <si>
    <t>№ п/п</t>
  </si>
  <si>
    <t>Иванов Иван Иванович</t>
  </si>
  <si>
    <t>Петров Петр Петрович</t>
  </si>
  <si>
    <t>Сидоров Иван Сидорович</t>
  </si>
  <si>
    <t xml:space="preserve">Котов Павел Котович </t>
  </si>
  <si>
    <t>Смирнов Петр Олегович</t>
  </si>
  <si>
    <t>Ольхов Олег Олегович</t>
  </si>
  <si>
    <t>Структурное подразделение</t>
  </si>
  <si>
    <t>Дни месяца и количество часов</t>
  </si>
  <si>
    <t>от</t>
  </si>
  <si>
    <t>в</t>
  </si>
  <si>
    <t>б</t>
  </si>
  <si>
    <t>у</t>
  </si>
  <si>
    <t>п</t>
  </si>
  <si>
    <t>к</t>
  </si>
  <si>
    <t>Месяц</t>
  </si>
  <si>
    <t>Июнь</t>
  </si>
  <si>
    <t>Таб. Номер</t>
  </si>
  <si>
    <t>Время в часах</t>
  </si>
  <si>
    <t>Время в днях</t>
  </si>
  <si>
    <t>Всего работал</t>
  </si>
  <si>
    <t>в т.ч. Выходные</t>
  </si>
  <si>
    <t>Отработано</t>
  </si>
  <si>
    <t>Командировки</t>
  </si>
  <si>
    <t>Отпуск</t>
  </si>
  <si>
    <t>Учеба</t>
  </si>
  <si>
    <t>Больничный</t>
  </si>
  <si>
    <t>Прогулы</t>
  </si>
  <si>
    <t>Выходные</t>
  </si>
  <si>
    <t>Итого дней</t>
  </si>
  <si>
    <t>Год</t>
  </si>
  <si>
    <t>Новый год</t>
  </si>
  <si>
    <t>Рождество Христово</t>
  </si>
  <si>
    <t>Январь</t>
  </si>
  <si>
    <t>Февраль</t>
  </si>
  <si>
    <t>Март</t>
  </si>
  <si>
    <t>день международной солидарности</t>
  </si>
  <si>
    <t>Пасха</t>
  </si>
  <si>
    <t>День победы</t>
  </si>
  <si>
    <t>день независимости</t>
  </si>
  <si>
    <t>день согласия и примирения</t>
  </si>
  <si>
    <t>день Конституции</t>
  </si>
  <si>
    <t>перенесены</t>
  </si>
  <si>
    <t>Май</t>
  </si>
  <si>
    <t>Ноябрь</t>
  </si>
  <si>
    <t>Декабрь</t>
  </si>
  <si>
    <t>День защитников отечества</t>
  </si>
  <si>
    <t>Международный женский день</t>
  </si>
  <si>
    <t>Апрель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</si>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</sst>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  <numFmt numFmtId="170" formatCode="mmmm"/>
    <numFmt numFmtId="171" formatCode="[$-FC19]dd\ mmmm\ yyyy\ &quot;года&quot;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Border="1" applyAlignment="1">
      <alignment/>
    </xf>
    <xf numFmtId="0" fontId="1" fillId="34" borderId="17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 vertical="justify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justify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24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zoomScalePageLayoutView="0" workbookViewId="0" topLeftCell="U4">
      <selection activeCell="AR6" sqref="AR6"/>
    </sheetView>
  </sheetViews>
  <sheetFormatPr defaultColWidth="9.00390625" defaultRowHeight="12.75"/>
  <cols>
    <col min="1" max="1" width="4.375" style="0" customWidth="1"/>
    <col min="2" max="2" width="11.75390625" style="0" customWidth="1"/>
    <col min="3" max="33" width="4.00390625" style="0" customWidth="1"/>
    <col min="34" max="34" width="6.75390625" style="0" customWidth="1"/>
    <col min="35" max="36" width="5.875" style="0" customWidth="1"/>
    <col min="37" max="45" width="5.25390625" style="0" customWidth="1"/>
  </cols>
  <sheetData>
    <row r="1" spans="1:45" ht="12.7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2.75">
      <c r="A3" s="36" t="s">
        <v>0</v>
      </c>
      <c r="B3" s="37"/>
      <c r="C3" s="7" t="s">
        <v>1</v>
      </c>
      <c r="D3" s="7"/>
      <c r="E3" s="8"/>
      <c r="F3" s="8"/>
      <c r="G3" s="9"/>
      <c r="H3" s="2"/>
      <c r="I3" s="2"/>
      <c r="J3" s="2"/>
      <c r="K3" s="2"/>
      <c r="L3" s="2"/>
      <c r="M3" s="2"/>
      <c r="N3" s="6" t="s">
        <v>10</v>
      </c>
      <c r="O3" s="6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2" t="s">
        <v>18</v>
      </c>
      <c r="AC3" s="42"/>
      <c r="AD3" s="2"/>
      <c r="AE3" s="34" t="s">
        <v>19</v>
      </c>
      <c r="AF3" s="35"/>
      <c r="AG3" s="2"/>
      <c r="AH3" s="2"/>
      <c r="AI3" s="2" t="s">
        <v>33</v>
      </c>
      <c r="AJ3" s="2"/>
      <c r="AK3" s="34">
        <v>2011</v>
      </c>
      <c r="AL3" s="35"/>
      <c r="AM3" s="2"/>
      <c r="AN3" s="2"/>
      <c r="AO3" s="2"/>
      <c r="AP3" s="2"/>
      <c r="AQ3" s="2"/>
      <c r="AR3" s="2"/>
      <c r="AS3" s="2"/>
    </row>
    <row r="4" spans="1:45" ht="12.75">
      <c r="A4" s="4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7.25" customHeight="1">
      <c r="A5" s="38" t="s">
        <v>3</v>
      </c>
      <c r="B5" s="38" t="s">
        <v>2</v>
      </c>
      <c r="C5" s="31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  <c r="AH5" s="38" t="s">
        <v>20</v>
      </c>
      <c r="AI5" s="31" t="s">
        <v>21</v>
      </c>
      <c r="AJ5" s="32"/>
      <c r="AK5" s="33"/>
      <c r="AL5" s="31" t="s">
        <v>22</v>
      </c>
      <c r="AM5" s="32"/>
      <c r="AN5" s="32"/>
      <c r="AO5" s="32"/>
      <c r="AP5" s="32"/>
      <c r="AQ5" s="32"/>
      <c r="AR5" s="32"/>
      <c r="AS5" s="33"/>
    </row>
    <row r="6" spans="1:45" ht="40.5" customHeight="1">
      <c r="A6" s="39"/>
      <c r="B6" s="39"/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5">
        <v>21</v>
      </c>
      <c r="X6" s="45">
        <v>22</v>
      </c>
      <c r="Y6" s="45">
        <v>23</v>
      </c>
      <c r="Z6" s="45">
        <v>24</v>
      </c>
      <c r="AA6" s="45">
        <v>25</v>
      </c>
      <c r="AB6" s="45">
        <v>26</v>
      </c>
      <c r="AC6" s="45">
        <v>27</v>
      </c>
      <c r="AD6" s="45">
        <v>28</v>
      </c>
      <c r="AE6" s="45">
        <v>29</v>
      </c>
      <c r="AF6" s="45">
        <v>30</v>
      </c>
      <c r="AG6" s="46">
        <v>31</v>
      </c>
      <c r="AH6" s="39"/>
      <c r="AI6" s="11" t="s">
        <v>23</v>
      </c>
      <c r="AJ6" s="12" t="s">
        <v>24</v>
      </c>
      <c r="AK6" s="12"/>
      <c r="AL6" s="12" t="s">
        <v>25</v>
      </c>
      <c r="AM6" s="12" t="s">
        <v>26</v>
      </c>
      <c r="AN6" s="12" t="s">
        <v>27</v>
      </c>
      <c r="AO6" s="12" t="s">
        <v>28</v>
      </c>
      <c r="AP6" s="12" t="s">
        <v>29</v>
      </c>
      <c r="AQ6" s="12" t="s">
        <v>30</v>
      </c>
      <c r="AR6" s="12" t="s">
        <v>31</v>
      </c>
      <c r="AS6" s="12" t="s">
        <v>32</v>
      </c>
    </row>
    <row r="7" spans="1:47" ht="19.5" customHeight="1">
      <c r="A7" s="22">
        <v>1</v>
      </c>
      <c r="B7" s="23" t="s">
        <v>4</v>
      </c>
      <c r="C7" s="24"/>
      <c r="D7" s="24" t="s">
        <v>12</v>
      </c>
      <c r="E7" s="24" t="s">
        <v>12</v>
      </c>
      <c r="F7" s="24" t="s">
        <v>12</v>
      </c>
      <c r="G7" s="24" t="s">
        <v>12</v>
      </c>
      <c r="H7" s="24" t="s">
        <v>12</v>
      </c>
      <c r="I7" s="24">
        <v>1</v>
      </c>
      <c r="J7" s="24" t="s">
        <v>12</v>
      </c>
      <c r="K7" s="24" t="s">
        <v>12</v>
      </c>
      <c r="L7" s="24" t="s">
        <v>12</v>
      </c>
      <c r="M7" s="24" t="s">
        <v>12</v>
      </c>
      <c r="N7" s="24" t="s">
        <v>12</v>
      </c>
      <c r="O7" s="24" t="s">
        <v>12</v>
      </c>
      <c r="P7" s="24" t="s">
        <v>12</v>
      </c>
      <c r="Q7" s="24" t="s">
        <v>12</v>
      </c>
      <c r="R7" s="24" t="s">
        <v>12</v>
      </c>
      <c r="S7" s="24" t="s">
        <v>12</v>
      </c>
      <c r="T7" s="24" t="s">
        <v>12</v>
      </c>
      <c r="U7" s="24" t="s">
        <v>12</v>
      </c>
      <c r="V7" s="24" t="s">
        <v>12</v>
      </c>
      <c r="W7" s="24" t="s">
        <v>12</v>
      </c>
      <c r="X7" s="24" t="s">
        <v>12</v>
      </c>
      <c r="Y7" s="24" t="s">
        <v>12</v>
      </c>
      <c r="Z7" s="24">
        <v>1</v>
      </c>
      <c r="AA7" s="24"/>
      <c r="AB7" s="24" t="s">
        <v>12</v>
      </c>
      <c r="AC7" s="24"/>
      <c r="AD7" s="24" t="s">
        <v>12</v>
      </c>
      <c r="AE7" s="24" t="s">
        <v>12</v>
      </c>
      <c r="AF7" s="24" t="s">
        <v>12</v>
      </c>
      <c r="AG7" s="24" t="s">
        <v>12</v>
      </c>
      <c r="AH7" s="22">
        <v>123</v>
      </c>
      <c r="AI7" s="28">
        <f>SUM(C7:AG7)</f>
        <v>2</v>
      </c>
      <c r="AJ7" s="22"/>
      <c r="AK7" s="22"/>
      <c r="AL7" s="22">
        <f>COUNTIF(C7:AG8,"&gt;0")</f>
        <v>2</v>
      </c>
      <c r="AM7" s="22">
        <f>COUNTIF(D7:AH8,"к")</f>
        <v>0</v>
      </c>
      <c r="AN7" s="22">
        <f>COUNTIF(C7:AG8,"от")</f>
        <v>26</v>
      </c>
      <c r="AO7" s="22">
        <f>COUNTIF(F7:AJ8,"у")</f>
        <v>0</v>
      </c>
      <c r="AP7" s="22">
        <f>COUNTIF(G7:AK8,"б")</f>
        <v>0</v>
      </c>
      <c r="AQ7" s="22">
        <f>COUNTIF(H7:AL8,"п")</f>
        <v>0</v>
      </c>
      <c r="AR7" s="22">
        <f>COUNTIF(I7:AM8,"в")</f>
        <v>0</v>
      </c>
      <c r="AS7" s="22">
        <f>SUM(AL7:AR8)</f>
        <v>28</v>
      </c>
      <c r="AT7" s="10"/>
      <c r="AU7" s="10"/>
    </row>
    <row r="8" spans="1:47" ht="19.5" customHeight="1">
      <c r="A8" s="25"/>
      <c r="B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10"/>
      <c r="AU8" s="10"/>
    </row>
    <row r="9" spans="1:45" ht="19.5" customHeight="1">
      <c r="A9" s="29">
        <v>2</v>
      </c>
      <c r="B9" s="40" t="s">
        <v>5</v>
      </c>
      <c r="C9" s="43" t="s">
        <v>13</v>
      </c>
      <c r="D9" s="43" t="s">
        <v>13</v>
      </c>
      <c r="E9" s="43" t="s">
        <v>13</v>
      </c>
      <c r="F9" s="43">
        <v>8</v>
      </c>
      <c r="G9" s="43">
        <v>8</v>
      </c>
      <c r="H9" s="43">
        <v>7</v>
      </c>
      <c r="I9" s="43" t="s">
        <v>13</v>
      </c>
      <c r="J9" s="43" t="s">
        <v>13</v>
      </c>
      <c r="K9" s="43" t="s">
        <v>13</v>
      </c>
      <c r="L9" s="43" t="s">
        <v>14</v>
      </c>
      <c r="M9" s="43" t="s">
        <v>14</v>
      </c>
      <c r="N9" s="43" t="s">
        <v>14</v>
      </c>
      <c r="O9" s="43" t="s">
        <v>14</v>
      </c>
      <c r="P9" s="43" t="s">
        <v>14</v>
      </c>
      <c r="Q9" s="43" t="s">
        <v>13</v>
      </c>
      <c r="R9" s="43" t="s">
        <v>13</v>
      </c>
      <c r="S9" s="43" t="s">
        <v>14</v>
      </c>
      <c r="T9" s="43" t="s">
        <v>14</v>
      </c>
      <c r="U9" s="43" t="s">
        <v>14</v>
      </c>
      <c r="V9" s="43">
        <v>8</v>
      </c>
      <c r="W9" s="43">
        <v>8</v>
      </c>
      <c r="X9" s="43" t="s">
        <v>13</v>
      </c>
      <c r="Y9" s="43" t="s">
        <v>13</v>
      </c>
      <c r="Z9" s="43" t="s">
        <v>15</v>
      </c>
      <c r="AA9" s="43" t="s">
        <v>15</v>
      </c>
      <c r="AB9" s="43">
        <v>8</v>
      </c>
      <c r="AC9" s="43">
        <v>8</v>
      </c>
      <c r="AD9" s="43">
        <v>8</v>
      </c>
      <c r="AE9" s="43" t="s">
        <v>13</v>
      </c>
      <c r="AF9" s="43" t="s">
        <v>13</v>
      </c>
      <c r="AG9" s="43">
        <v>8</v>
      </c>
      <c r="AH9" s="29">
        <v>1234</v>
      </c>
      <c r="AI9" s="29">
        <f>SUM(C9:AG9)</f>
        <v>71</v>
      </c>
      <c r="AJ9" s="29"/>
      <c r="AK9" s="29"/>
      <c r="AL9" s="47">
        <f>COUNTIF(C9:AG10,"&gt;0")</f>
        <v>9</v>
      </c>
      <c r="AM9" s="47">
        <f>COUNTIF(D9:AH10,"к")</f>
        <v>0</v>
      </c>
      <c r="AN9" s="47">
        <f>COUNTIF(E9:AI10,"от")</f>
        <v>0</v>
      </c>
      <c r="AO9" s="47">
        <f>COUNTIF(F9:AJ10,"у")</f>
        <v>2</v>
      </c>
      <c r="AP9" s="47">
        <f>COUNTIF(G9:AK10,"б")</f>
        <v>8</v>
      </c>
      <c r="AQ9" s="47">
        <f>COUNTIF(H9:AL10,"п")</f>
        <v>0</v>
      </c>
      <c r="AR9" s="47">
        <f>COUNTIF(C9:AG10,"в")</f>
        <v>12</v>
      </c>
      <c r="AS9" s="47">
        <f>SUM(AL9:AR10)</f>
        <v>31</v>
      </c>
    </row>
    <row r="10" spans="1:45" ht="19.5" customHeight="1">
      <c r="A10" s="30"/>
      <c r="B10" s="41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30"/>
      <c r="AI10" s="30"/>
      <c r="AJ10" s="30"/>
      <c r="AK10" s="30"/>
      <c r="AL10" s="48"/>
      <c r="AM10" s="48"/>
      <c r="AN10" s="48"/>
      <c r="AO10" s="48"/>
      <c r="AP10" s="48"/>
      <c r="AQ10" s="48"/>
      <c r="AR10" s="48"/>
      <c r="AS10" s="48"/>
    </row>
    <row r="11" spans="1:45" ht="19.5" customHeight="1">
      <c r="A11" s="29">
        <v>3</v>
      </c>
      <c r="B11" s="40" t="s">
        <v>6</v>
      </c>
      <c r="C11" s="43" t="s">
        <v>13</v>
      </c>
      <c r="D11" s="43" t="s">
        <v>13</v>
      </c>
      <c r="E11" s="43" t="s">
        <v>13</v>
      </c>
      <c r="F11" s="43">
        <v>8</v>
      </c>
      <c r="G11" s="43">
        <v>8</v>
      </c>
      <c r="H11" s="43">
        <v>7</v>
      </c>
      <c r="I11" s="43" t="s">
        <v>13</v>
      </c>
      <c r="J11" s="43" t="s">
        <v>13</v>
      </c>
      <c r="K11" s="43" t="s">
        <v>13</v>
      </c>
      <c r="L11" s="43">
        <v>8</v>
      </c>
      <c r="M11" s="43">
        <v>8</v>
      </c>
      <c r="N11" s="43">
        <v>8</v>
      </c>
      <c r="O11" s="43">
        <v>8</v>
      </c>
      <c r="P11" s="43">
        <v>8</v>
      </c>
      <c r="Q11" s="43" t="s">
        <v>13</v>
      </c>
      <c r="R11" s="43" t="s">
        <v>13</v>
      </c>
      <c r="S11" s="43" t="s">
        <v>12</v>
      </c>
      <c r="T11" s="43" t="s">
        <v>12</v>
      </c>
      <c r="U11" s="43" t="s">
        <v>12</v>
      </c>
      <c r="V11" s="43" t="s">
        <v>12</v>
      </c>
      <c r="W11" s="43" t="s">
        <v>12</v>
      </c>
      <c r="X11" s="43" t="s">
        <v>12</v>
      </c>
      <c r="Y11" s="43" t="s">
        <v>12</v>
      </c>
      <c r="Z11" s="43" t="s">
        <v>12</v>
      </c>
      <c r="AA11" s="43" t="s">
        <v>12</v>
      </c>
      <c r="AB11" s="43" t="s">
        <v>12</v>
      </c>
      <c r="AC11" s="43" t="s">
        <v>12</v>
      </c>
      <c r="AD11" s="43" t="s">
        <v>12</v>
      </c>
      <c r="AE11" s="43" t="s">
        <v>12</v>
      </c>
      <c r="AF11" s="43" t="s">
        <v>12</v>
      </c>
      <c r="AG11" s="43" t="s">
        <v>12</v>
      </c>
      <c r="AH11" s="29">
        <v>2345</v>
      </c>
      <c r="AI11" s="29">
        <f>SUM(C11:AG11)</f>
        <v>63</v>
      </c>
      <c r="AJ11" s="29"/>
      <c r="AK11" s="29"/>
      <c r="AL11" s="47">
        <f>COUNTIF(C11:AG12,"&gt;0")</f>
        <v>8</v>
      </c>
      <c r="AM11" s="47">
        <f>COUNTIF(D11:AH12,"к")</f>
        <v>0</v>
      </c>
      <c r="AN11" s="47">
        <f>COUNTIF(E11:AI12,"от")</f>
        <v>15</v>
      </c>
      <c r="AO11" s="47">
        <f>COUNTIF(F11:AJ12,"у")</f>
        <v>0</v>
      </c>
      <c r="AP11" s="47">
        <f>COUNTIF(G11:AK12,"б")</f>
        <v>0</v>
      </c>
      <c r="AQ11" s="47">
        <f>COUNTIF(H11:AL12,"п")</f>
        <v>0</v>
      </c>
      <c r="AR11" s="47">
        <f>COUNTIF(C11:AG12,"в")</f>
        <v>8</v>
      </c>
      <c r="AS11" s="47">
        <f>SUM(AL11:AR12)</f>
        <v>31</v>
      </c>
    </row>
    <row r="12" spans="1:45" ht="19.5" customHeight="1">
      <c r="A12" s="30"/>
      <c r="B12" s="4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30"/>
      <c r="AI12" s="30"/>
      <c r="AJ12" s="30"/>
      <c r="AK12" s="30"/>
      <c r="AL12" s="48"/>
      <c r="AM12" s="48"/>
      <c r="AN12" s="48"/>
      <c r="AO12" s="48"/>
      <c r="AP12" s="48"/>
      <c r="AQ12" s="48"/>
      <c r="AR12" s="48"/>
      <c r="AS12" s="48"/>
    </row>
    <row r="13" spans="1:45" ht="19.5" customHeight="1">
      <c r="A13" s="29">
        <v>4</v>
      </c>
      <c r="B13" s="40" t="s">
        <v>9</v>
      </c>
      <c r="C13" s="43" t="s">
        <v>13</v>
      </c>
      <c r="D13" s="43" t="s">
        <v>13</v>
      </c>
      <c r="E13" s="43" t="s">
        <v>13</v>
      </c>
      <c r="F13" s="43">
        <v>8</v>
      </c>
      <c r="G13" s="43">
        <v>8</v>
      </c>
      <c r="H13" s="43">
        <v>7</v>
      </c>
      <c r="I13" s="43" t="s">
        <v>13</v>
      </c>
      <c r="J13" s="43" t="s">
        <v>13</v>
      </c>
      <c r="K13" s="43" t="s">
        <v>13</v>
      </c>
      <c r="L13" s="43">
        <v>8</v>
      </c>
      <c r="M13" s="43">
        <v>8</v>
      </c>
      <c r="N13" s="43" t="s">
        <v>16</v>
      </c>
      <c r="O13" s="43">
        <v>8</v>
      </c>
      <c r="P13" s="43">
        <v>8</v>
      </c>
      <c r="Q13" s="43" t="s">
        <v>13</v>
      </c>
      <c r="R13" s="43" t="s">
        <v>13</v>
      </c>
      <c r="S13" s="43">
        <v>8</v>
      </c>
      <c r="T13" s="43">
        <v>8</v>
      </c>
      <c r="U13" s="43">
        <v>8</v>
      </c>
      <c r="V13" s="43">
        <v>8</v>
      </c>
      <c r="W13" s="43">
        <v>8</v>
      </c>
      <c r="X13" s="43" t="s">
        <v>13</v>
      </c>
      <c r="Y13" s="43" t="s">
        <v>13</v>
      </c>
      <c r="Z13" s="43">
        <v>8</v>
      </c>
      <c r="AA13" s="43">
        <v>8</v>
      </c>
      <c r="AB13" s="43">
        <v>8</v>
      </c>
      <c r="AC13" s="43">
        <v>8</v>
      </c>
      <c r="AD13" s="43">
        <v>8</v>
      </c>
      <c r="AE13" s="43" t="s">
        <v>13</v>
      </c>
      <c r="AF13" s="43" t="s">
        <v>13</v>
      </c>
      <c r="AG13" s="43">
        <v>8</v>
      </c>
      <c r="AH13" s="29">
        <v>4567</v>
      </c>
      <c r="AI13" s="29">
        <f>SUM(C13:AG13)</f>
        <v>143</v>
      </c>
      <c r="AJ13" s="29"/>
      <c r="AK13" s="29"/>
      <c r="AL13" s="47">
        <f>COUNTIF(C13:AG14,"&gt;0")</f>
        <v>18</v>
      </c>
      <c r="AM13" s="47">
        <f>COUNTIF(D13:AH14,"к")</f>
        <v>0</v>
      </c>
      <c r="AN13" s="47">
        <f>COUNTIF(E13:AI14,"от")</f>
        <v>0</v>
      </c>
      <c r="AO13" s="47">
        <f>COUNTIF(F13:AJ14,"у")</f>
        <v>0</v>
      </c>
      <c r="AP13" s="47">
        <f>COUNTIF(G13:AK14,"б")</f>
        <v>0</v>
      </c>
      <c r="AQ13" s="47">
        <f>COUNTIF(H13:AL14,"п")</f>
        <v>1</v>
      </c>
      <c r="AR13" s="47">
        <f>COUNTIF(C13:AG14,"в")</f>
        <v>12</v>
      </c>
      <c r="AS13" s="47">
        <f>SUM(AL13:AR14)</f>
        <v>31</v>
      </c>
    </row>
    <row r="14" spans="1:45" ht="19.5" customHeight="1">
      <c r="A14" s="30"/>
      <c r="B14" s="41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30"/>
      <c r="AI14" s="30"/>
      <c r="AJ14" s="30"/>
      <c r="AK14" s="30"/>
      <c r="AL14" s="48"/>
      <c r="AM14" s="48"/>
      <c r="AN14" s="48"/>
      <c r="AO14" s="48"/>
      <c r="AP14" s="48"/>
      <c r="AQ14" s="48"/>
      <c r="AR14" s="48"/>
      <c r="AS14" s="48"/>
    </row>
    <row r="15" spans="1:45" ht="19.5" customHeight="1">
      <c r="A15" s="29">
        <v>5</v>
      </c>
      <c r="B15" s="40" t="s">
        <v>7</v>
      </c>
      <c r="C15" s="43" t="s">
        <v>13</v>
      </c>
      <c r="D15" s="43" t="s">
        <v>13</v>
      </c>
      <c r="E15" s="43" t="s">
        <v>13</v>
      </c>
      <c r="F15" s="43">
        <v>8</v>
      </c>
      <c r="G15" s="43">
        <v>8</v>
      </c>
      <c r="H15" s="43">
        <v>7</v>
      </c>
      <c r="I15" s="43">
        <v>8</v>
      </c>
      <c r="J15" s="43">
        <v>8</v>
      </c>
      <c r="K15" s="43">
        <v>8</v>
      </c>
      <c r="L15" s="43">
        <v>8</v>
      </c>
      <c r="M15" s="43">
        <v>8</v>
      </c>
      <c r="N15" s="43" t="s">
        <v>17</v>
      </c>
      <c r="O15" s="43" t="s">
        <v>17</v>
      </c>
      <c r="P15" s="43" t="s">
        <v>17</v>
      </c>
      <c r="Q15" s="43" t="s">
        <v>13</v>
      </c>
      <c r="R15" s="43" t="s">
        <v>13</v>
      </c>
      <c r="S15" s="43">
        <v>8</v>
      </c>
      <c r="T15" s="43">
        <v>8</v>
      </c>
      <c r="U15" s="43">
        <v>8</v>
      </c>
      <c r="V15" s="43">
        <v>8</v>
      </c>
      <c r="W15" s="43">
        <v>8</v>
      </c>
      <c r="X15" s="43" t="s">
        <v>13</v>
      </c>
      <c r="Y15" s="43" t="s">
        <v>13</v>
      </c>
      <c r="Z15" s="43">
        <v>8</v>
      </c>
      <c r="AA15" s="43">
        <v>8</v>
      </c>
      <c r="AB15" s="43">
        <v>8</v>
      </c>
      <c r="AC15" s="43">
        <v>8</v>
      </c>
      <c r="AD15" s="43">
        <v>8</v>
      </c>
      <c r="AE15" s="43" t="s">
        <v>13</v>
      </c>
      <c r="AF15" s="43" t="s">
        <v>13</v>
      </c>
      <c r="AG15" s="43">
        <v>8</v>
      </c>
      <c r="AH15" s="29">
        <v>5678</v>
      </c>
      <c r="AI15" s="29">
        <f>SUM(C15:AG15)</f>
        <v>151</v>
      </c>
      <c r="AJ15" s="29"/>
      <c r="AK15" s="29"/>
      <c r="AL15" s="47">
        <f>COUNTIF(C15:AG16,"&gt;0")</f>
        <v>19</v>
      </c>
      <c r="AM15" s="47">
        <f>COUNTIF(D15:AH16,"к")</f>
        <v>3</v>
      </c>
      <c r="AN15" s="47">
        <f>COUNTIF(E15:AI16,"от")</f>
        <v>0</v>
      </c>
      <c r="AO15" s="47">
        <f>COUNTIF(F15:AJ16,"у")</f>
        <v>0</v>
      </c>
      <c r="AP15" s="47">
        <f>COUNTIF(G15:AK16,"б")</f>
        <v>0</v>
      </c>
      <c r="AQ15" s="47">
        <f>COUNTIF(H15:AL16,"п")</f>
        <v>0</v>
      </c>
      <c r="AR15" s="47">
        <f>COUNTIF(C15:AG16,"в")</f>
        <v>9</v>
      </c>
      <c r="AS15" s="47">
        <f>SUM(AL15:AR16)</f>
        <v>31</v>
      </c>
    </row>
    <row r="16" spans="1:45" ht="19.5" customHeight="1">
      <c r="A16" s="30"/>
      <c r="B16" s="4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0"/>
      <c r="AI16" s="30"/>
      <c r="AJ16" s="30"/>
      <c r="AK16" s="30"/>
      <c r="AL16" s="48"/>
      <c r="AM16" s="48"/>
      <c r="AN16" s="48"/>
      <c r="AO16" s="48"/>
      <c r="AP16" s="48"/>
      <c r="AQ16" s="48"/>
      <c r="AR16" s="48"/>
      <c r="AS16" s="48"/>
    </row>
    <row r="17" spans="1:45" ht="19.5" customHeight="1">
      <c r="A17" s="29">
        <v>6</v>
      </c>
      <c r="B17" s="40" t="s">
        <v>8</v>
      </c>
      <c r="C17" s="43" t="s">
        <v>13</v>
      </c>
      <c r="D17" s="43" t="s">
        <v>13</v>
      </c>
      <c r="E17" s="43" t="s">
        <v>13</v>
      </c>
      <c r="F17" s="43">
        <v>8</v>
      </c>
      <c r="G17" s="43">
        <v>8</v>
      </c>
      <c r="H17" s="43" t="s">
        <v>12</v>
      </c>
      <c r="I17" s="43" t="s">
        <v>12</v>
      </c>
      <c r="J17" s="43" t="s">
        <v>12</v>
      </c>
      <c r="K17" s="43" t="s">
        <v>12</v>
      </c>
      <c r="L17" s="43" t="s">
        <v>12</v>
      </c>
      <c r="M17" s="43" t="s">
        <v>12</v>
      </c>
      <c r="N17" s="43" t="s">
        <v>12</v>
      </c>
      <c r="O17" s="43" t="s">
        <v>12</v>
      </c>
      <c r="P17" s="43" t="s">
        <v>12</v>
      </c>
      <c r="Q17" s="43" t="s">
        <v>12</v>
      </c>
      <c r="R17" s="43" t="s">
        <v>12</v>
      </c>
      <c r="S17" s="43" t="s">
        <v>12</v>
      </c>
      <c r="T17" s="43" t="s">
        <v>12</v>
      </c>
      <c r="U17" s="43" t="s">
        <v>12</v>
      </c>
      <c r="V17" s="43">
        <v>8</v>
      </c>
      <c r="W17" s="43">
        <v>8</v>
      </c>
      <c r="X17" s="43">
        <v>8</v>
      </c>
      <c r="Y17" s="43">
        <v>8</v>
      </c>
      <c r="Z17" s="43">
        <v>8</v>
      </c>
      <c r="AA17" s="43" t="s">
        <v>13</v>
      </c>
      <c r="AB17" s="43" t="s">
        <v>13</v>
      </c>
      <c r="AC17" s="43">
        <v>8</v>
      </c>
      <c r="AD17" s="43">
        <v>8</v>
      </c>
      <c r="AE17" s="43">
        <v>8</v>
      </c>
      <c r="AF17" s="43">
        <v>8</v>
      </c>
      <c r="AG17" s="43">
        <v>8</v>
      </c>
      <c r="AH17" s="29">
        <v>6789</v>
      </c>
      <c r="AI17" s="29">
        <f>SUM(C17:AG17)</f>
        <v>96</v>
      </c>
      <c r="AJ17" s="29"/>
      <c r="AK17" s="29"/>
      <c r="AL17" s="47">
        <f>COUNTIF(C17:AG18,"&gt;0")</f>
        <v>12</v>
      </c>
      <c r="AM17" s="47">
        <f>COUNTIF(D17:AH18,"к")</f>
        <v>0</v>
      </c>
      <c r="AN17" s="47">
        <f>COUNTIF(E17:AI18,"от")</f>
        <v>14</v>
      </c>
      <c r="AO17" s="47">
        <f>COUNTIF(F17:AJ18,"у")</f>
        <v>0</v>
      </c>
      <c r="AP17" s="47">
        <f>COUNTIF(G17:AK18,"б")</f>
        <v>0</v>
      </c>
      <c r="AQ17" s="47">
        <f>COUNTIF(H17:AL18,"п")</f>
        <v>0</v>
      </c>
      <c r="AR17" s="47">
        <f>COUNTIF(C17:AG18,"в")</f>
        <v>5</v>
      </c>
      <c r="AS17" s="47">
        <f>SUM(AL17:AR18)</f>
        <v>31</v>
      </c>
    </row>
    <row r="18" spans="1:45" ht="19.5" customHeight="1">
      <c r="A18" s="30"/>
      <c r="B18" s="4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30"/>
      <c r="AI18" s="30"/>
      <c r="AJ18" s="30"/>
      <c r="AK18" s="30"/>
      <c r="AL18" s="48"/>
      <c r="AM18" s="48"/>
      <c r="AN18" s="48"/>
      <c r="AO18" s="48"/>
      <c r="AP18" s="48"/>
      <c r="AQ18" s="48"/>
      <c r="AR18" s="48"/>
      <c r="AS18" s="48"/>
    </row>
    <row r="19" spans="1:45" ht="12.75">
      <c r="A19" s="2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2.75">
      <c r="A20" s="3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2.75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7" ht="20.25" customHeight="1"/>
    <row r="28" ht="20.25" customHeight="1"/>
  </sheetData>
  <sheetProtection/>
  <mergeCells count="82">
    <mergeCell ref="AR17:AR18"/>
    <mergeCell ref="AI13:AI14"/>
    <mergeCell ref="AK17:AK18"/>
    <mergeCell ref="AL17:AL18"/>
    <mergeCell ref="AS17:AS18"/>
    <mergeCell ref="AE3:AF3"/>
    <mergeCell ref="AB3:AC3"/>
    <mergeCell ref="AH5:AH6"/>
    <mergeCell ref="C5:AG5"/>
    <mergeCell ref="AO17:AO18"/>
    <mergeCell ref="AP17:AP18"/>
    <mergeCell ref="AQ17:AQ18"/>
    <mergeCell ref="AM17:AM18"/>
    <mergeCell ref="AN17:AN18"/>
    <mergeCell ref="AH17:AH18"/>
    <mergeCell ref="AI17:AI18"/>
    <mergeCell ref="AJ17:AJ18"/>
    <mergeCell ref="AO15:AO16"/>
    <mergeCell ref="AP15:AP16"/>
    <mergeCell ref="AQ15:AQ16"/>
    <mergeCell ref="AR15:AR16"/>
    <mergeCell ref="AS15:AS16"/>
    <mergeCell ref="AM15:AM16"/>
    <mergeCell ref="AN15:AN16"/>
    <mergeCell ref="AI15:AI16"/>
    <mergeCell ref="AK15:AK16"/>
    <mergeCell ref="AQ13:AQ14"/>
    <mergeCell ref="AR13:AR14"/>
    <mergeCell ref="AS13:AS14"/>
    <mergeCell ref="AN13:AN14"/>
    <mergeCell ref="AK13:AK14"/>
    <mergeCell ref="AO13:AO14"/>
    <mergeCell ref="AP13:AP14"/>
    <mergeCell ref="AM13:AM14"/>
    <mergeCell ref="AO11:AO12"/>
    <mergeCell ref="AP11:AP12"/>
    <mergeCell ref="AQ11:AQ12"/>
    <mergeCell ref="AR11:AR12"/>
    <mergeCell ref="AS11:AS12"/>
    <mergeCell ref="AM11:AM12"/>
    <mergeCell ref="AN11:AN12"/>
    <mergeCell ref="AI11:AI12"/>
    <mergeCell ref="AK11:AK12"/>
    <mergeCell ref="AM9:AM10"/>
    <mergeCell ref="AN9:AN10"/>
    <mergeCell ref="AH9:AH10"/>
    <mergeCell ref="AH13:AH14"/>
    <mergeCell ref="AH15:AH16"/>
    <mergeCell ref="AH11:AH12"/>
    <mergeCell ref="B9:B10"/>
    <mergeCell ref="B11:B12"/>
    <mergeCell ref="B13:B14"/>
    <mergeCell ref="A15:A16"/>
    <mergeCell ref="A17:A18"/>
    <mergeCell ref="A19:A20"/>
    <mergeCell ref="A21:A22"/>
    <mergeCell ref="B15:B16"/>
    <mergeCell ref="B17:B18"/>
    <mergeCell ref="A9:A10"/>
    <mergeCell ref="A11:A12"/>
    <mergeCell ref="A13:A14"/>
    <mergeCell ref="A3:B3"/>
    <mergeCell ref="B5:B6"/>
    <mergeCell ref="A5:A6"/>
    <mergeCell ref="AL5:AS5"/>
    <mergeCell ref="AK3:AL3"/>
    <mergeCell ref="AI9:AI10"/>
    <mergeCell ref="AI5:AK5"/>
    <mergeCell ref="AK9:AK10"/>
    <mergeCell ref="AO9:AO10"/>
    <mergeCell ref="AP9:AP10"/>
    <mergeCell ref="AQ9:AQ10"/>
    <mergeCell ref="AR9:AR10"/>
    <mergeCell ref="AS9:AS10"/>
    <mergeCell ref="AL9:AL10"/>
    <mergeCell ref="AL11:AL12"/>
    <mergeCell ref="AL13:AL14"/>
    <mergeCell ref="AL15:AL16"/>
    <mergeCell ref="AJ9:AJ10"/>
    <mergeCell ref="AJ11:AJ12"/>
    <mergeCell ref="AJ13:AJ14"/>
    <mergeCell ref="AJ15:A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E3" sqref="E3:E18"/>
    </sheetView>
  </sheetViews>
  <sheetFormatPr defaultColWidth="9.00390625" defaultRowHeight="12.75"/>
  <cols>
    <col min="2" max="2" width="31.625" style="0" customWidth="1"/>
    <col min="5" max="5" width="20.125" style="0" bestFit="1" customWidth="1"/>
  </cols>
  <sheetData>
    <row r="1" ht="13.5" thickBot="1"/>
    <row r="2" spans="2:9" ht="13.5" thickBot="1">
      <c r="B2" s="14" t="s">
        <v>33</v>
      </c>
      <c r="C2" s="15">
        <v>2011</v>
      </c>
      <c r="I2" t="s">
        <v>36</v>
      </c>
    </row>
    <row r="3" spans="1:9" ht="13.5" thickBot="1">
      <c r="A3" s="16">
        <v>1</v>
      </c>
      <c r="B3" s="19" t="s">
        <v>34</v>
      </c>
      <c r="C3" s="20" t="s">
        <v>36</v>
      </c>
      <c r="D3" s="21">
        <v>1</v>
      </c>
      <c r="E3" s="49">
        <f>DATE(C$2,MATCH(C3,I$2:I$13,0),D3)</f>
        <v>40544</v>
      </c>
      <c r="I3" t="s">
        <v>37</v>
      </c>
    </row>
    <row r="4" spans="1:9" ht="12.75">
      <c r="A4" s="16">
        <v>2</v>
      </c>
      <c r="B4" s="17" t="s">
        <v>34</v>
      </c>
      <c r="C4" s="18" t="s">
        <v>36</v>
      </c>
      <c r="D4" s="21">
        <v>2</v>
      </c>
      <c r="E4" s="49">
        <f aca="true" t="shared" si="0" ref="E4:E18">DATE(C$2,MATCH(C4,I$2:I$13,0),D4)</f>
        <v>40545</v>
      </c>
      <c r="I4" t="s">
        <v>38</v>
      </c>
    </row>
    <row r="5" spans="1:9" ht="12.75">
      <c r="A5" s="16">
        <v>3</v>
      </c>
      <c r="B5" s="13" t="s">
        <v>35</v>
      </c>
      <c r="C5" s="1" t="s">
        <v>36</v>
      </c>
      <c r="D5" s="21">
        <v>7</v>
      </c>
      <c r="E5" s="49">
        <f t="shared" si="0"/>
        <v>40550</v>
      </c>
      <c r="I5" t="s">
        <v>51</v>
      </c>
    </row>
    <row r="6" spans="1:9" ht="12.75">
      <c r="A6" s="16">
        <v>4</v>
      </c>
      <c r="B6" s="13" t="s">
        <v>49</v>
      </c>
      <c r="C6" s="1" t="s">
        <v>37</v>
      </c>
      <c r="D6" s="21">
        <v>23</v>
      </c>
      <c r="E6" s="49">
        <f t="shared" si="0"/>
        <v>40597</v>
      </c>
      <c r="I6" t="s">
        <v>46</v>
      </c>
    </row>
    <row r="7" spans="1:9" ht="12.75">
      <c r="A7" s="16">
        <v>5</v>
      </c>
      <c r="B7" s="13" t="s">
        <v>50</v>
      </c>
      <c r="C7" s="1" t="s">
        <v>38</v>
      </c>
      <c r="D7" s="21">
        <v>8</v>
      </c>
      <c r="E7" s="49">
        <f t="shared" si="0"/>
        <v>40610</v>
      </c>
      <c r="I7" t="s">
        <v>19</v>
      </c>
    </row>
    <row r="8" spans="1:9" ht="12.75">
      <c r="A8" s="16">
        <v>6</v>
      </c>
      <c r="B8" s="13" t="s">
        <v>39</v>
      </c>
      <c r="C8" s="1" t="s">
        <v>46</v>
      </c>
      <c r="D8" s="21">
        <v>1</v>
      </c>
      <c r="E8" s="49">
        <f t="shared" si="0"/>
        <v>40664</v>
      </c>
      <c r="I8" t="s">
        <v>52</v>
      </c>
    </row>
    <row r="9" spans="1:9" ht="12.75">
      <c r="A9" s="16">
        <v>7</v>
      </c>
      <c r="B9" s="13" t="s">
        <v>39</v>
      </c>
      <c r="C9" s="1" t="s">
        <v>46</v>
      </c>
      <c r="D9" s="21">
        <v>2</v>
      </c>
      <c r="E9" s="49">
        <f t="shared" si="0"/>
        <v>40665</v>
      </c>
      <c r="I9" t="s">
        <v>53</v>
      </c>
    </row>
    <row r="10" spans="1:9" ht="12.75">
      <c r="A10" s="16">
        <v>8</v>
      </c>
      <c r="B10" s="13" t="s">
        <v>39</v>
      </c>
      <c r="C10" s="1" t="s">
        <v>46</v>
      </c>
      <c r="D10" s="21">
        <v>3</v>
      </c>
      <c r="E10" s="49">
        <f t="shared" si="0"/>
        <v>40666</v>
      </c>
      <c r="I10" t="s">
        <v>54</v>
      </c>
    </row>
    <row r="11" spans="1:9" ht="12.75">
      <c r="A11" s="16">
        <v>9</v>
      </c>
      <c r="B11" s="13" t="s">
        <v>40</v>
      </c>
      <c r="C11" s="1" t="s">
        <v>46</v>
      </c>
      <c r="D11" s="21">
        <v>5</v>
      </c>
      <c r="E11" s="49">
        <f t="shared" si="0"/>
        <v>40668</v>
      </c>
      <c r="I11" t="s">
        <v>55</v>
      </c>
    </row>
    <row r="12" spans="1:9" ht="12.75">
      <c r="A12" s="16">
        <v>10</v>
      </c>
      <c r="B12" s="13" t="s">
        <v>41</v>
      </c>
      <c r="C12" s="1" t="s">
        <v>46</v>
      </c>
      <c r="D12" s="21">
        <v>9</v>
      </c>
      <c r="E12" s="49">
        <f t="shared" si="0"/>
        <v>40672</v>
      </c>
      <c r="I12" t="s">
        <v>47</v>
      </c>
    </row>
    <row r="13" spans="1:9" ht="12.75">
      <c r="A13" s="16">
        <v>11</v>
      </c>
      <c r="B13" s="13" t="s">
        <v>41</v>
      </c>
      <c r="C13" s="1" t="s">
        <v>46</v>
      </c>
      <c r="D13" s="21">
        <v>10</v>
      </c>
      <c r="E13" s="49">
        <f t="shared" si="0"/>
        <v>40673</v>
      </c>
      <c r="I13" t="s">
        <v>48</v>
      </c>
    </row>
    <row r="14" spans="1:5" ht="12.75">
      <c r="A14" s="16">
        <v>12</v>
      </c>
      <c r="B14" s="13" t="s">
        <v>42</v>
      </c>
      <c r="C14" s="1" t="s">
        <v>19</v>
      </c>
      <c r="D14" s="21">
        <v>12</v>
      </c>
      <c r="E14" s="49">
        <f t="shared" si="0"/>
        <v>40706</v>
      </c>
    </row>
    <row r="15" spans="1:5" ht="12.75">
      <c r="A15" s="16">
        <v>13</v>
      </c>
      <c r="B15" s="13" t="s">
        <v>43</v>
      </c>
      <c r="C15" s="1" t="s">
        <v>47</v>
      </c>
      <c r="D15" s="21">
        <v>7</v>
      </c>
      <c r="E15" s="49">
        <f t="shared" si="0"/>
        <v>40854</v>
      </c>
    </row>
    <row r="16" spans="1:5" ht="12.75">
      <c r="A16" s="16">
        <v>14</v>
      </c>
      <c r="B16" s="13" t="s">
        <v>43</v>
      </c>
      <c r="C16" s="1" t="s">
        <v>47</v>
      </c>
      <c r="D16" s="21">
        <v>8</v>
      </c>
      <c r="E16" s="49">
        <f t="shared" si="0"/>
        <v>40855</v>
      </c>
    </row>
    <row r="17" spans="1:5" ht="12.75">
      <c r="A17" s="16">
        <v>15</v>
      </c>
      <c r="B17" s="13" t="s">
        <v>44</v>
      </c>
      <c r="C17" s="1" t="s">
        <v>48</v>
      </c>
      <c r="D17" s="21">
        <v>12</v>
      </c>
      <c r="E17" s="49">
        <f t="shared" si="0"/>
        <v>40889</v>
      </c>
    </row>
    <row r="18" spans="1:5" ht="12.75">
      <c r="A18" s="16">
        <v>16</v>
      </c>
      <c r="B18" s="13" t="s">
        <v>45</v>
      </c>
      <c r="C18" s="1" t="s">
        <v>48</v>
      </c>
      <c r="D18" s="21">
        <v>13</v>
      </c>
      <c r="E18" s="49">
        <f t="shared" si="0"/>
        <v>40890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XP_PC</dc:creator>
  <cp:keywords/>
  <dc:description/>
  <cp:lastModifiedBy>DV</cp:lastModifiedBy>
  <dcterms:created xsi:type="dcterms:W3CDTF">2011-12-22T06:48:28Z</dcterms:created>
  <dcterms:modified xsi:type="dcterms:W3CDTF">2011-12-26T14:25:56Z</dcterms:modified>
  <cp:category/>
  <cp:version/>
  <cp:contentType/>
  <cp:contentStatus/>
</cp:coreProperties>
</file>